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овары" sheetId="1" r:id="rId4"/>
    <sheet name="Как пользоватьс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<sst xmlns="http://schemas.openxmlformats.org/spreadsheetml/2006/main" uniqueCount="38">
  <si>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Товар</t>
  </si>
  <si>
    <t>Цена на Ozon, ₽</t>
  </si>
  <si>
    <t>Закупка, ₽</t>
  </si>
  <si>
    <t>Упаковка и доставка до склада, ₽</t>
  </si>
  <si>
    <t>Комиссия, %</t>
  </si>
  <si>
    <t>Эквайринг, %</t>
  </si>
  <si>
    <t>Логистика, ₽</t>
  </si>
  <si>
    <t>Обратная логистика, ₽</t>
  </si>
  <si>
    <t>Возвраты и невыкуп, %</t>
  </si>
  <si>
    <t>Реклама, % от цены</t>
  </si>
  <si>
    <t>Налог, %</t>
  </si>
  <si>
    <t>Режим налога</t>
  </si>
  <si>
    <t>Комиссия, ₽</t>
  </si>
  <si>
    <t>Эквайринг, ₽</t>
  </si>
  <si>
    <t>Возвраты, ₽</t>
  </si>
  <si>
    <t>Реклама, ₽</t>
  </si>
  <si>
    <t>До налога, ₽</t>
  </si>
  <si>
    <t>Налог, ₽</t>
  </si>
  <si>
    <t>Прибыль с продажи, ₽</t>
  </si>
  <si>
    <t>Маржа</t>
  </si>
  <si>
    <t>Окупаемость закупки</t>
  </si>
  <si>
    <t>Пример: товар из калькулятора</t>
  </si>
  <si>
    <t>УСН доходы</t>
  </si>
  <si>
    <t>Пример: дешёвый товар</t>
  </si>
  <si>
    <t>Пример: доходы минус расходы</t>
  </si>
  <si>
    <t>УСН доходы минус расходы</t>
  </si>
  <si>
    <t>Таблица юнит-экономики Ozon — unittka.ru</t>
  </si>
  <si>
    <t>Вписывайте свои числа в колонки A–L. Колонки M–U считаются сами.</t>
  </si>
  <si>
    <t>Цена на Ozon — цена продавца, от которой площадка считает комиссию.</t>
  </si>
  <si>
    <t>Комиссия — процент вашей категории и схемы (FBO или FBS) из кабинета продавца.</t>
  </si>
  <si>
    <t>Эквайринг — около 1,5 % от цены; Ozon удерживает его отдельно от комиссии.</t>
  </si>
  <si>
    <t>Логистика — сколько стоит доставить одну проданную штуку до покупателя.</t>
  </si>
  <si>
    <t>Обратная логистика — сколько стоит вернуть штуку, которую не выкупили.</t>
  </si>
  <si>
    <t>Возвраты и невыкуп — доля отправлений, которые вернулись, в процентах.</t>
  </si>
  <si>
    <t>Реклама — расходы на продвижение как процент от цены.</t>
  </si>
  <si>
    <t>Налог — ставка вашего режима: 6 % для УСН «доходы», 15 % для «доходы минус расходы».</t>
  </si>
  <si>
    <t>Общая система с НДС здесь не считается: посчитайте её в калькуляторе https://unittka.ru/unit</t>
  </si>
  <si>
    <t>Чтобы не вписывать цены и тарифы руками, подключите кабинет Ozon: https://unittka.ru</t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</si>
</sst>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01"/>
  <sheetViews>
    <sheetView tabSelected="1" workbookViewId="0" showGridLines="true" showRowColHeaders="1">
      <pane ySplit="1" activePane="bottomLeft" state="frozen" topLeftCell="A2"/>
      <selection pane="bottomLeft" activeCell="A1" sqref="A1:U1"/>
    </sheetView>
  </sheetViews>
  <sheetFormatPr defaultRowHeight="14.4" outlineLevelRow="0" outlineLevelCol="0"/>
  <cols>
    <col min="1" max="1" width="34" customWidth="true" style="0"/>
    <col min="2" max="2" width="13" customWidth="true" style="0"/>
    <col min="3" max="3" width="12" customWidth="true" style="0"/>
    <col min="4" max="4" width="16" customWidth="true" style="0"/>
    <col min="5" max="5" width="12" customWidth="true" style="0"/>
    <col min="6" max="6" width="12" customWidth="true" style="0"/>
    <col min="7" max="7" width="12" customWidth="true" style="0"/>
    <col min="8" max="8" width="13" customWidth="true" style="0"/>
    <col min="9" max="9" width="13" customWidth="true" style="0"/>
    <col min="10" max="10" width="13" customWidth="true" style="0"/>
    <col min="11" max="11" width="10" customWidth="true" style="0"/>
    <col min="12" max="12" width="26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3" customWidth="true" style="0"/>
    <col min="18" max="18" width="12" customWidth="true" style="0"/>
    <col min="19" max="19" width="14" customWidth="true" style="0"/>
    <col min="20" max="20" width="10" customWidth="true" style="0"/>
    <col min="21" max="21" width="13" customWidth="true" style="0"/>
  </cols>
  <sheetData>
    <row r="1" spans="1:2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>
      <c r="A2" t="s">
        <v>21</v>
      </c>
      <c r="B2" s="2">
        <v>1490.0</v>
      </c>
      <c r="C2" s="2">
        <v>620.0</v>
      </c>
      <c r="D2" s="2">
        <v>40.0</v>
      </c>
      <c r="E2">
        <v>19.0</v>
      </c>
      <c r="F2">
        <v>1.5</v>
      </c>
      <c r="G2" s="2">
        <v>145.0</v>
      </c>
      <c r="H2" s="2">
        <v>70.0</v>
      </c>
      <c r="I2">
        <v>12.0</v>
      </c>
      <c r="J2">
        <v>8.0</v>
      </c>
      <c r="K2">
        <v>6.0</v>
      </c>
      <c r="L2" t="s">
        <v>22</v>
      </c>
      <c r="M2" s="2">
        <f>IF($B2="","",B2*E2/100)</f>
        <v>283.10000000000002</v>
      </c>
      <c r="N2" s="2">
        <f>IF($B2="","",B2*F2/100)</f>
        <v>22.35</v>
      </c>
      <c r="O2" s="2">
        <f>IF($B2="","",IF(MIN(MAX(I2,0),95)/100=0,0,MIN(MAX(I2,0),95)/100/(1-MIN(MAX(I2,0),95)/100)*(G2+H2)))</f>
        <v>29.31818181818182</v>
      </c>
      <c r="P2" s="2">
        <f>IF($B2="","",B2*J2/100)</f>
        <v>119.2</v>
      </c>
      <c r="Q2" s="2">
        <f>IF($B2="","",B2-M2-N2-G2-O2-P2-C2-D2)</f>
        <v>231.031818181818267</v>
      </c>
      <c r="R2" s="2">
        <f>IF($B2="","",IF(L2="УСН доходы",B2*K2/100,IF(L2="УСН доходы минус расходы",MAX(0,Q2)*K2/100,0)))</f>
        <v>89.40000000000001</v>
      </c>
      <c r="S2" s="4">
        <f>IF($B2="","",Q2-R2)</f>
        <v>141.63181818181826</v>
      </c>
      <c r="T2" s="3">
        <f>IF($B2="","",IF(B2&gt;0,S2/B2,0))</f>
        <v>0.095054911531422</v>
      </c>
      <c r="U2" s="3">
        <f>IF($B2="","",IF(C2+D2&gt;0,S2/(C2+D2),0))</f>
        <v>0.21459366391185</v>
      </c>
    </row>
    <row r="3" spans="1:21">
      <c r="A3" t="s">
        <v>23</v>
      </c>
      <c r="B3" s="2">
        <v>390.0</v>
      </c>
      <c r="C3" s="2">
        <v>150.0</v>
      </c>
      <c r="D3" s="2">
        <v>15.0</v>
      </c>
      <c r="E3">
        <v>15.0</v>
      </c>
      <c r="F3">
        <v>1.5</v>
      </c>
      <c r="G3" s="2">
        <v>95.0</v>
      </c>
      <c r="H3" s="2">
        <v>50.0</v>
      </c>
      <c r="I3">
        <v>8.0</v>
      </c>
      <c r="J3">
        <v>5.0</v>
      </c>
      <c r="K3">
        <v>6.0</v>
      </c>
      <c r="L3" t="s">
        <v>22</v>
      </c>
      <c r="M3" s="2">
        <f>IF($B3="","",B3*E3/100)</f>
        <v>58.5</v>
      </c>
      <c r="N3" s="2">
        <f>IF($B3="","",B3*F3/100)</f>
        <v>5.85</v>
      </c>
      <c r="O3" s="2">
        <f>IF($B3="","",IF(MIN(MAX(I3,0),95)/100=0,0,MIN(MAX(I3,0),95)/100/(1-MIN(MAX(I3,0),95)/100)*(G3+H3)))</f>
        <v>12.60869565217391</v>
      </c>
      <c r="P3" s="2">
        <f>IF($B3="","",B3*J3/100)</f>
        <v>19.5</v>
      </c>
      <c r="Q3" s="2">
        <f>IF($B3="","",B3-M3-N3-G3-O3-P3-C3-D3)</f>
        <v>33.54130434782607</v>
      </c>
      <c r="R3" s="2">
        <f>IF($B3="","",IF(L3="УСН доходы",B3*K3/100,IF(L3="УСН доходы минус расходы",MAX(0,Q3)*K3/100,0)))</f>
        <v>23.4</v>
      </c>
      <c r="S3" s="4">
        <f>IF($B3="","",Q3-R3)</f>
        <v>10.14130434782607</v>
      </c>
      <c r="T3" s="3">
        <f>IF($B3="","",IF(B3&gt;0,S3/B3,0))</f>
        <v>0.026003344481605</v>
      </c>
      <c r="U3" s="3">
        <f>IF($B3="","",IF(C3+D3&gt;0,S3/(C3+D3),0))</f>
        <v>0.061462450592885</v>
      </c>
    </row>
    <row r="4" spans="1:21">
      <c r="A4" t="s">
        <v>24</v>
      </c>
      <c r="B4" s="2">
        <v>3200.0</v>
      </c>
      <c r="C4" s="2">
        <v>1500.0</v>
      </c>
      <c r="D4" s="2">
        <v>90.0</v>
      </c>
      <c r="E4">
        <v>21.0</v>
      </c>
      <c r="F4">
        <v>1.5</v>
      </c>
      <c r="G4" s="2">
        <v>210.0</v>
      </c>
      <c r="H4" s="2">
        <v>90.0</v>
      </c>
      <c r="I4">
        <v>15.0</v>
      </c>
      <c r="J4">
        <v>10.0</v>
      </c>
      <c r="K4">
        <v>15.0</v>
      </c>
      <c r="L4" t="s">
        <v>25</v>
      </c>
      <c r="M4" s="2">
        <f>IF($B4="","",B4*E4/100)</f>
        <v>672</v>
      </c>
      <c r="N4" s="2">
        <f>IF($B4="","",B4*F4/100)</f>
        <v>48</v>
      </c>
      <c r="O4" s="2">
        <f>IF($B4="","",IF(MIN(MAX(I4,0),95)/100=0,0,MIN(MAX(I4,0),95)/100/(1-MIN(MAX(I4,0),95)/100)*(G4+H4)))</f>
        <v>52.94117647058824</v>
      </c>
      <c r="P4" s="2">
        <f>IF($B4="","",B4*J4/100)</f>
        <v>320</v>
      </c>
      <c r="Q4" s="2">
        <f>IF($B4="","",B4-M4-N4-G4-O4-P4-C4-D4)</f>
        <v>307.058823529411711</v>
      </c>
      <c r="R4" s="2">
        <f>IF($B4="","",IF(L4="УСН доходы",B4*K4/100,IF(L4="УСН доходы минус расходы",MAX(0,Q4)*K4/100,0)))</f>
        <v>46.058823529411754</v>
      </c>
      <c r="S4" s="4">
        <f>IF($B4="","",Q4-R4)</f>
        <v>260.99999999999994</v>
      </c>
      <c r="T4" s="3">
        <f>IF($B4="","",IF(B4&gt;0,S4/B4,0))</f>
        <v>0.0815625</v>
      </c>
      <c r="U4" s="3">
        <f>IF($B4="","",IF(C4+D4&gt;0,S4/(C4+D4),0))</f>
        <v>0.16415094339623</v>
      </c>
    </row>
    <row r="5" spans="1:21">
      <c r="B5" s="2"/>
      <c r="C5" s="2"/>
      <c r="D5" s="2"/>
      <c r="G5" s="2"/>
      <c r="H5" s="2"/>
      <c r="M5" s="2" t="str">
        <f>IF($B5="","",B5*E5/100)</f>
        <v/>
      </c>
      <c r="N5" s="2" t="str">
        <f>IF($B5="","",B5*F5/100)</f>
        <v/>
      </c>
      <c r="O5" s="2" t="str">
        <f>IF($B5="","",IF(MIN(MAX(I5,0),95)/100=0,0,MIN(MAX(I5,0),95)/100/(1-MIN(MAX(I5,0),95)/100)*(G5+H5)))</f>
        <v/>
      </c>
      <c r="P5" s="2" t="str">
        <f>IF($B5="","",B5*J5/100)</f>
        <v/>
      </c>
      <c r="Q5" s="2" t="str">
        <f>IF($B5="","",B5-M5-N5-G5-O5-P5-C5-D5)</f>
        <v/>
      </c>
      <c r="R5" s="2" t="str">
        <f>IF($B5="","",IF(L5="УСН доходы",B5*K5/100,IF(L5="УСН доходы минус расходы",MAX(0,Q5)*K5/100,0)))</f>
        <v/>
      </c>
      <c r="S5" s="4" t="str">
        <f>IF($B5="","",Q5-R5)</f>
        <v/>
      </c>
      <c r="T5" s="3" t="str">
        <f>IF($B5="","",IF(B5&gt;0,S5/B5,0))</f>
        <v/>
      </c>
      <c r="U5" s="3" t="str">
        <f>IF($B5="","",IF(C5+D5&gt;0,S5/(C5+D5),0))</f>
        <v/>
      </c>
    </row>
    <row r="6" spans="1:21">
      <c r="B6" s="2"/>
      <c r="C6" s="2"/>
      <c r="D6" s="2"/>
      <c r="G6" s="2"/>
      <c r="H6" s="2"/>
      <c r="M6" s="2" t="str">
        <f>IF($B6="","",B6*E6/100)</f>
        <v/>
      </c>
      <c r="N6" s="2" t="str">
        <f>IF($B6="","",B6*F6/100)</f>
        <v/>
      </c>
      <c r="O6" s="2" t="str">
        <f>IF($B6="","",IF(MIN(MAX(I6,0),95)/100=0,0,MIN(MAX(I6,0),95)/100/(1-MIN(MAX(I6,0),95)/100)*(G6+H6)))</f>
        <v/>
      </c>
      <c r="P6" s="2" t="str">
        <f>IF($B6="","",B6*J6/100)</f>
        <v/>
      </c>
      <c r="Q6" s="2" t="str">
        <f>IF($B6="","",B6-M6-N6-G6-O6-P6-C6-D6)</f>
        <v/>
      </c>
      <c r="R6" s="2" t="str">
        <f>IF($B6="","",IF(L6="УСН доходы",B6*K6/100,IF(L6="УСН доходы минус расходы",MAX(0,Q6)*K6/100,0)))</f>
        <v/>
      </c>
      <c r="S6" s="4" t="str">
        <f>IF($B6="","",Q6-R6)</f>
        <v/>
      </c>
      <c r="T6" s="3" t="str">
        <f>IF($B6="","",IF(B6&gt;0,S6/B6,0))</f>
        <v/>
      </c>
      <c r="U6" s="3" t="str">
        <f>IF($B6="","",IF(C6+D6&gt;0,S6/(C6+D6),0))</f>
        <v/>
      </c>
    </row>
    <row r="7" spans="1:21">
      <c r="B7" s="2"/>
      <c r="C7" s="2"/>
      <c r="D7" s="2"/>
      <c r="G7" s="2"/>
      <c r="H7" s="2"/>
      <c r="M7" s="2" t="str">
        <f>IF($B7="","",B7*E7/100)</f>
        <v/>
      </c>
      <c r="N7" s="2" t="str">
        <f>IF($B7="","",B7*F7/100)</f>
        <v/>
      </c>
      <c r="O7" s="2" t="str">
        <f>IF($B7="","",IF(MIN(MAX(I7,0),95)/100=0,0,MIN(MAX(I7,0),95)/100/(1-MIN(MAX(I7,0),95)/100)*(G7+H7)))</f>
        <v/>
      </c>
      <c r="P7" s="2" t="str">
        <f>IF($B7="","",B7*J7/100)</f>
        <v/>
      </c>
      <c r="Q7" s="2" t="str">
        <f>IF($B7="","",B7-M7-N7-G7-O7-P7-C7-D7)</f>
        <v/>
      </c>
      <c r="R7" s="2" t="str">
        <f>IF($B7="","",IF(L7="УСН доходы",B7*K7/100,IF(L7="УСН доходы минус расходы",MAX(0,Q7)*K7/100,0)))</f>
        <v/>
      </c>
      <c r="S7" s="4" t="str">
        <f>IF($B7="","",Q7-R7)</f>
        <v/>
      </c>
      <c r="T7" s="3" t="str">
        <f>IF($B7="","",IF(B7&gt;0,S7/B7,0))</f>
        <v/>
      </c>
      <c r="U7" s="3" t="str">
        <f>IF($B7="","",IF(C7+D7&gt;0,S7/(C7+D7),0))</f>
        <v/>
      </c>
    </row>
    <row r="8" spans="1:21">
      <c r="B8" s="2"/>
      <c r="C8" s="2"/>
      <c r="D8" s="2"/>
      <c r="G8" s="2"/>
      <c r="H8" s="2"/>
      <c r="M8" s="2" t="str">
        <f>IF($B8="","",B8*E8/100)</f>
        <v/>
      </c>
      <c r="N8" s="2" t="str">
        <f>IF($B8="","",B8*F8/100)</f>
        <v/>
      </c>
      <c r="O8" s="2" t="str">
        <f>IF($B8="","",IF(MIN(MAX(I8,0),95)/100=0,0,MIN(MAX(I8,0),95)/100/(1-MIN(MAX(I8,0),95)/100)*(G8+H8)))</f>
        <v/>
      </c>
      <c r="P8" s="2" t="str">
        <f>IF($B8="","",B8*J8/100)</f>
        <v/>
      </c>
      <c r="Q8" s="2" t="str">
        <f>IF($B8="","",B8-M8-N8-G8-O8-P8-C8-D8)</f>
        <v/>
      </c>
      <c r="R8" s="2" t="str">
        <f>IF($B8="","",IF(L8="УСН доходы",B8*K8/100,IF(L8="УСН доходы минус расходы",MAX(0,Q8)*K8/100,0)))</f>
        <v/>
      </c>
      <c r="S8" s="4" t="str">
        <f>IF($B8="","",Q8-R8)</f>
        <v/>
      </c>
      <c r="T8" s="3" t="str">
        <f>IF($B8="","",IF(B8&gt;0,S8/B8,0))</f>
        <v/>
      </c>
      <c r="U8" s="3" t="str">
        <f>IF($B8="","",IF(C8+D8&gt;0,S8/(C8+D8),0))</f>
        <v/>
      </c>
    </row>
    <row r="9" spans="1:21">
      <c r="B9" s="2"/>
      <c r="C9" s="2"/>
      <c r="D9" s="2"/>
      <c r="G9" s="2"/>
      <c r="H9" s="2"/>
      <c r="M9" s="2" t="str">
        <f>IF($B9="","",B9*E9/100)</f>
        <v/>
      </c>
      <c r="N9" s="2" t="str">
        <f>IF($B9="","",B9*F9/100)</f>
        <v/>
      </c>
      <c r="O9" s="2" t="str">
        <f>IF($B9="","",IF(MIN(MAX(I9,0),95)/100=0,0,MIN(MAX(I9,0),95)/100/(1-MIN(MAX(I9,0),95)/100)*(G9+H9)))</f>
        <v/>
      </c>
      <c r="P9" s="2" t="str">
        <f>IF($B9="","",B9*J9/100)</f>
        <v/>
      </c>
      <c r="Q9" s="2" t="str">
        <f>IF($B9="","",B9-M9-N9-G9-O9-P9-C9-D9)</f>
        <v/>
      </c>
      <c r="R9" s="2" t="str">
        <f>IF($B9="","",IF(L9="УСН доходы",B9*K9/100,IF(L9="УСН доходы минус расходы",MAX(0,Q9)*K9/100,0)))</f>
        <v/>
      </c>
      <c r="S9" s="4" t="str">
        <f>IF($B9="","",Q9-R9)</f>
        <v/>
      </c>
      <c r="T9" s="3" t="str">
        <f>IF($B9="","",IF(B9&gt;0,S9/B9,0))</f>
        <v/>
      </c>
      <c r="U9" s="3" t="str">
        <f>IF($B9="","",IF(C9+D9&gt;0,S9/(C9+D9),0))</f>
        <v/>
      </c>
    </row>
    <row r="10" spans="1:21">
      <c r="B10" s="2"/>
      <c r="C10" s="2"/>
      <c r="D10" s="2"/>
      <c r="G10" s="2"/>
      <c r="H10" s="2"/>
      <c r="M10" s="2" t="str">
        <f>IF($B10="","",B10*E10/100)</f>
        <v/>
      </c>
      <c r="N10" s="2" t="str">
        <f>IF($B10="","",B10*F10/100)</f>
        <v/>
      </c>
      <c r="O10" s="2" t="str">
        <f>IF($B10="","",IF(MIN(MAX(I10,0),95)/100=0,0,MIN(MAX(I10,0),95)/100/(1-MIN(MAX(I10,0),95)/100)*(G10+H10)))</f>
        <v/>
      </c>
      <c r="P10" s="2" t="str">
        <f>IF($B10="","",B10*J10/100)</f>
        <v/>
      </c>
      <c r="Q10" s="2" t="str">
        <f>IF($B10="","",B10-M10-N10-G10-O10-P10-C10-D10)</f>
        <v/>
      </c>
      <c r="R10" s="2" t="str">
        <f>IF($B10="","",IF(L10="УСН доходы",B10*K10/100,IF(L10="УСН доходы минус расходы",MAX(0,Q10)*K10/100,0)))</f>
        <v/>
      </c>
      <c r="S10" s="4" t="str">
        <f>IF($B10="","",Q10-R10)</f>
        <v/>
      </c>
      <c r="T10" s="3" t="str">
        <f>IF($B10="","",IF(B10&gt;0,S10/B10,0))</f>
        <v/>
      </c>
      <c r="U10" s="3" t="str">
        <f>IF($B10="","",IF(C10+D10&gt;0,S10/(C10+D10),0))</f>
        <v/>
      </c>
    </row>
    <row r="11" spans="1:21">
      <c r="B11" s="2"/>
      <c r="C11" s="2"/>
      <c r="D11" s="2"/>
      <c r="G11" s="2"/>
      <c r="H11" s="2"/>
      <c r="M11" s="2" t="str">
        <f>IF($B11="","",B11*E11/100)</f>
        <v/>
      </c>
      <c r="N11" s="2" t="str">
        <f>IF($B11="","",B11*F11/100)</f>
        <v/>
      </c>
      <c r="O11" s="2" t="str">
        <f>IF($B11="","",IF(MIN(MAX(I11,0),95)/100=0,0,MIN(MAX(I11,0),95)/100/(1-MIN(MAX(I11,0),95)/100)*(G11+H11)))</f>
        <v/>
      </c>
      <c r="P11" s="2" t="str">
        <f>IF($B11="","",B11*J11/100)</f>
        <v/>
      </c>
      <c r="Q11" s="2" t="str">
        <f>IF($B11="","",B11-M11-N11-G11-O11-P11-C11-D11)</f>
        <v/>
      </c>
      <c r="R11" s="2" t="str">
        <f>IF($B11="","",IF(L11="УСН доходы",B11*K11/100,IF(L11="УСН доходы минус расходы",MAX(0,Q11)*K11/100,0)))</f>
        <v/>
      </c>
      <c r="S11" s="4" t="str">
        <f>IF($B11="","",Q11-R11)</f>
        <v/>
      </c>
      <c r="T11" s="3" t="str">
        <f>IF($B11="","",IF(B11&gt;0,S11/B11,0))</f>
        <v/>
      </c>
      <c r="U11" s="3" t="str">
        <f>IF($B11="","",IF(C11+D11&gt;0,S11/(C11+D11),0))</f>
        <v/>
      </c>
    </row>
    <row r="12" spans="1:21">
      <c r="B12" s="2"/>
      <c r="C12" s="2"/>
      <c r="D12" s="2"/>
      <c r="G12" s="2"/>
      <c r="H12" s="2"/>
      <c r="M12" s="2" t="str">
        <f>IF($B12="","",B12*E12/100)</f>
        <v/>
      </c>
      <c r="N12" s="2" t="str">
        <f>IF($B12="","",B12*F12/100)</f>
        <v/>
      </c>
      <c r="O12" s="2" t="str">
        <f>IF($B12="","",IF(MIN(MAX(I12,0),95)/100=0,0,MIN(MAX(I12,0),95)/100/(1-MIN(MAX(I12,0),95)/100)*(G12+H12)))</f>
        <v/>
      </c>
      <c r="P12" s="2" t="str">
        <f>IF($B12="","",B12*J12/100)</f>
        <v/>
      </c>
      <c r="Q12" s="2" t="str">
        <f>IF($B12="","",B12-M12-N12-G12-O12-P12-C12-D12)</f>
        <v/>
      </c>
      <c r="R12" s="2" t="str">
        <f>IF($B12="","",IF(L12="УСН доходы",B12*K12/100,IF(L12="УСН доходы минус расходы",MAX(0,Q12)*K12/100,0)))</f>
        <v/>
      </c>
      <c r="S12" s="4" t="str">
        <f>IF($B12="","",Q12-R12)</f>
        <v/>
      </c>
      <c r="T12" s="3" t="str">
        <f>IF($B12="","",IF(B12&gt;0,S12/B12,0))</f>
        <v/>
      </c>
      <c r="U12" s="3" t="str">
        <f>IF($B12="","",IF(C12+D12&gt;0,S12/(C12+D12),0))</f>
        <v/>
      </c>
    </row>
    <row r="13" spans="1:21">
      <c r="B13" s="2"/>
      <c r="C13" s="2"/>
      <c r="D13" s="2"/>
      <c r="G13" s="2"/>
      <c r="H13" s="2"/>
      <c r="M13" s="2" t="str">
        <f>IF($B13="","",B13*E13/100)</f>
        <v/>
      </c>
      <c r="N13" s="2" t="str">
        <f>IF($B13="","",B13*F13/100)</f>
        <v/>
      </c>
      <c r="O13" s="2" t="str">
        <f>IF($B13="","",IF(MIN(MAX(I13,0),95)/100=0,0,MIN(MAX(I13,0),95)/100/(1-MIN(MAX(I13,0),95)/100)*(G13+H13)))</f>
        <v/>
      </c>
      <c r="P13" s="2" t="str">
        <f>IF($B13="","",B13*J13/100)</f>
        <v/>
      </c>
      <c r="Q13" s="2" t="str">
        <f>IF($B13="","",B13-M13-N13-G13-O13-P13-C13-D13)</f>
        <v/>
      </c>
      <c r="R13" s="2" t="str">
        <f>IF($B13="","",IF(L13="УСН доходы",B13*K13/100,IF(L13="УСН доходы минус расходы",MAX(0,Q13)*K13/100,0)))</f>
        <v/>
      </c>
      <c r="S13" s="4" t="str">
        <f>IF($B13="","",Q13-R13)</f>
        <v/>
      </c>
      <c r="T13" s="3" t="str">
        <f>IF($B13="","",IF(B13&gt;0,S13/B13,0))</f>
        <v/>
      </c>
      <c r="U13" s="3" t="str">
        <f>IF($B13="","",IF(C13+D13&gt;0,S13/(C13+D13),0))</f>
        <v/>
      </c>
    </row>
    <row r="14" spans="1:21">
      <c r="B14" s="2"/>
      <c r="C14" s="2"/>
      <c r="D14" s="2"/>
      <c r="G14" s="2"/>
      <c r="H14" s="2"/>
      <c r="M14" s="2" t="str">
        <f>IF($B14="","",B14*E14/100)</f>
        <v/>
      </c>
      <c r="N14" s="2" t="str">
        <f>IF($B14="","",B14*F14/100)</f>
        <v/>
      </c>
      <c r="O14" s="2" t="str">
        <f>IF($B14="","",IF(MIN(MAX(I14,0),95)/100=0,0,MIN(MAX(I14,0),95)/100/(1-MIN(MAX(I14,0),95)/100)*(G14+H14)))</f>
        <v/>
      </c>
      <c r="P14" s="2" t="str">
        <f>IF($B14="","",B14*J14/100)</f>
        <v/>
      </c>
      <c r="Q14" s="2" t="str">
        <f>IF($B14="","",B14-M14-N14-G14-O14-P14-C14-D14)</f>
        <v/>
      </c>
      <c r="R14" s="2" t="str">
        <f>IF($B14="","",IF(L14="УСН доходы",B14*K14/100,IF(L14="УСН доходы минус расходы",MAX(0,Q14)*K14/100,0)))</f>
        <v/>
      </c>
      <c r="S14" s="4" t="str">
        <f>IF($B14="","",Q14-R14)</f>
        <v/>
      </c>
      <c r="T14" s="3" t="str">
        <f>IF($B14="","",IF(B14&gt;0,S14/B14,0))</f>
        <v/>
      </c>
      <c r="U14" s="3" t="str">
        <f>IF($B14="","",IF(C14+D14&gt;0,S14/(C14+D14),0))</f>
        <v/>
      </c>
    </row>
    <row r="15" spans="1:21">
      <c r="B15" s="2"/>
      <c r="C15" s="2"/>
      <c r="D15" s="2"/>
      <c r="G15" s="2"/>
      <c r="H15" s="2"/>
      <c r="M15" s="2" t="str">
        <f>IF($B15="","",B15*E15/100)</f>
        <v/>
      </c>
      <c r="N15" s="2" t="str">
        <f>IF($B15="","",B15*F15/100)</f>
        <v/>
      </c>
      <c r="O15" s="2" t="str">
        <f>IF($B15="","",IF(MIN(MAX(I15,0),95)/100=0,0,MIN(MAX(I15,0),95)/100/(1-MIN(MAX(I15,0),95)/100)*(G15+H15)))</f>
        <v/>
      </c>
      <c r="P15" s="2" t="str">
        <f>IF($B15="","",B15*J15/100)</f>
        <v/>
      </c>
      <c r="Q15" s="2" t="str">
        <f>IF($B15="","",B15-M15-N15-G15-O15-P15-C15-D15)</f>
        <v/>
      </c>
      <c r="R15" s="2" t="str">
        <f>IF($B15="","",IF(L15="УСН доходы",B15*K15/100,IF(L15="УСН доходы минус расходы",MAX(0,Q15)*K15/100,0)))</f>
        <v/>
      </c>
      <c r="S15" s="4" t="str">
        <f>IF($B15="","",Q15-R15)</f>
        <v/>
      </c>
      <c r="T15" s="3" t="str">
        <f>IF($B15="","",IF(B15&gt;0,S15/B15,0))</f>
        <v/>
      </c>
      <c r="U15" s="3" t="str">
        <f>IF($B15="","",IF(C15+D15&gt;0,S15/(C15+D15),0))</f>
        <v/>
      </c>
    </row>
    <row r="16" spans="1:21">
      <c r="B16" s="2"/>
      <c r="C16" s="2"/>
      <c r="D16" s="2"/>
      <c r="G16" s="2"/>
      <c r="H16" s="2"/>
      <c r="M16" s="2" t="str">
        <f>IF($B16="","",B16*E16/100)</f>
        <v/>
      </c>
      <c r="N16" s="2" t="str">
        <f>IF($B16="","",B16*F16/100)</f>
        <v/>
      </c>
      <c r="O16" s="2" t="str">
        <f>IF($B16="","",IF(MIN(MAX(I16,0),95)/100=0,0,MIN(MAX(I16,0),95)/100/(1-MIN(MAX(I16,0),95)/100)*(G16+H16)))</f>
        <v/>
      </c>
      <c r="P16" s="2" t="str">
        <f>IF($B16="","",B16*J16/100)</f>
        <v/>
      </c>
      <c r="Q16" s="2" t="str">
        <f>IF($B16="","",B16-M16-N16-G16-O16-P16-C16-D16)</f>
        <v/>
      </c>
      <c r="R16" s="2" t="str">
        <f>IF($B16="","",IF(L16="УСН доходы",B16*K16/100,IF(L16="УСН доходы минус расходы",MAX(0,Q16)*K16/100,0)))</f>
        <v/>
      </c>
      <c r="S16" s="4" t="str">
        <f>IF($B16="","",Q16-R16)</f>
        <v/>
      </c>
      <c r="T16" s="3" t="str">
        <f>IF($B16="","",IF(B16&gt;0,S16/B16,0))</f>
        <v/>
      </c>
      <c r="U16" s="3" t="str">
        <f>IF($B16="","",IF(C16+D16&gt;0,S16/(C16+D16),0))</f>
        <v/>
      </c>
    </row>
    <row r="17" spans="1:21">
      <c r="B17" s="2"/>
      <c r="C17" s="2"/>
      <c r="D17" s="2"/>
      <c r="G17" s="2"/>
      <c r="H17" s="2"/>
      <c r="M17" s="2" t="str">
        <f>IF($B17="","",B17*E17/100)</f>
        <v/>
      </c>
      <c r="N17" s="2" t="str">
        <f>IF($B17="","",B17*F17/100)</f>
        <v/>
      </c>
      <c r="O17" s="2" t="str">
        <f>IF($B17="","",IF(MIN(MAX(I17,0),95)/100=0,0,MIN(MAX(I17,0),95)/100/(1-MIN(MAX(I17,0),95)/100)*(G17+H17)))</f>
        <v/>
      </c>
      <c r="P17" s="2" t="str">
        <f>IF($B17="","",B17*J17/100)</f>
        <v/>
      </c>
      <c r="Q17" s="2" t="str">
        <f>IF($B17="","",B17-M17-N17-G17-O17-P17-C17-D17)</f>
        <v/>
      </c>
      <c r="R17" s="2" t="str">
        <f>IF($B17="","",IF(L17="УСН доходы",B17*K17/100,IF(L17="УСН доходы минус расходы",MAX(0,Q17)*K17/100,0)))</f>
        <v/>
      </c>
      <c r="S17" s="4" t="str">
        <f>IF($B17="","",Q17-R17)</f>
        <v/>
      </c>
      <c r="T17" s="3" t="str">
        <f>IF($B17="","",IF(B17&gt;0,S17/B17,0))</f>
        <v/>
      </c>
      <c r="U17" s="3" t="str">
        <f>IF($B17="","",IF(C17+D17&gt;0,S17/(C17+D17),0))</f>
        <v/>
      </c>
    </row>
    <row r="18" spans="1:21">
      <c r="B18" s="2"/>
      <c r="C18" s="2"/>
      <c r="D18" s="2"/>
      <c r="G18" s="2"/>
      <c r="H18" s="2"/>
      <c r="M18" s="2" t="str">
        <f>IF($B18="","",B18*E18/100)</f>
        <v/>
      </c>
      <c r="N18" s="2" t="str">
        <f>IF($B18="","",B18*F18/100)</f>
        <v/>
      </c>
      <c r="O18" s="2" t="str">
        <f>IF($B18="","",IF(MIN(MAX(I18,0),95)/100=0,0,MIN(MAX(I18,0),95)/100/(1-MIN(MAX(I18,0),95)/100)*(G18+H18)))</f>
        <v/>
      </c>
      <c r="P18" s="2" t="str">
        <f>IF($B18="","",B18*J18/100)</f>
        <v/>
      </c>
      <c r="Q18" s="2" t="str">
        <f>IF($B18="","",B18-M18-N18-G18-O18-P18-C18-D18)</f>
        <v/>
      </c>
      <c r="R18" s="2" t="str">
        <f>IF($B18="","",IF(L18="УСН доходы",B18*K18/100,IF(L18="УСН доходы минус расходы",MAX(0,Q18)*K18/100,0)))</f>
        <v/>
      </c>
      <c r="S18" s="4" t="str">
        <f>IF($B18="","",Q18-R18)</f>
        <v/>
      </c>
      <c r="T18" s="3" t="str">
        <f>IF($B18="","",IF(B18&gt;0,S18/B18,0))</f>
        <v/>
      </c>
      <c r="U18" s="3" t="str">
        <f>IF($B18="","",IF(C18+D18&gt;0,S18/(C18+D18),0))</f>
        <v/>
      </c>
    </row>
    <row r="19" spans="1:21">
      <c r="B19" s="2"/>
      <c r="C19" s="2"/>
      <c r="D19" s="2"/>
      <c r="G19" s="2"/>
      <c r="H19" s="2"/>
      <c r="M19" s="2" t="str">
        <f>IF($B19="","",B19*E19/100)</f>
        <v/>
      </c>
      <c r="N19" s="2" t="str">
        <f>IF($B19="","",B19*F19/100)</f>
        <v/>
      </c>
      <c r="O19" s="2" t="str">
        <f>IF($B19="","",IF(MIN(MAX(I19,0),95)/100=0,0,MIN(MAX(I19,0),95)/100/(1-MIN(MAX(I19,0),95)/100)*(G19+H19)))</f>
        <v/>
      </c>
      <c r="P19" s="2" t="str">
        <f>IF($B19="","",B19*J19/100)</f>
        <v/>
      </c>
      <c r="Q19" s="2" t="str">
        <f>IF($B19="","",B19-M19-N19-G19-O19-P19-C19-D19)</f>
        <v/>
      </c>
      <c r="R19" s="2" t="str">
        <f>IF($B19="","",IF(L19="УСН доходы",B19*K19/100,IF(L19="УСН доходы минус расходы",MAX(0,Q19)*K19/100,0)))</f>
        <v/>
      </c>
      <c r="S19" s="4" t="str">
        <f>IF($B19="","",Q19-R19)</f>
        <v/>
      </c>
      <c r="T19" s="3" t="str">
        <f>IF($B19="","",IF(B19&gt;0,S19/B19,0))</f>
        <v/>
      </c>
      <c r="U19" s="3" t="str">
        <f>IF($B19="","",IF(C19+D19&gt;0,S19/(C19+D19),0))</f>
        <v/>
      </c>
    </row>
    <row r="20" spans="1:21">
      <c r="B20" s="2"/>
      <c r="C20" s="2"/>
      <c r="D20" s="2"/>
      <c r="G20" s="2"/>
      <c r="H20" s="2"/>
      <c r="M20" s="2" t="str">
        <f>IF($B20="","",B20*E20/100)</f>
        <v/>
      </c>
      <c r="N20" s="2" t="str">
        <f>IF($B20="","",B20*F20/100)</f>
        <v/>
      </c>
      <c r="O20" s="2" t="str">
        <f>IF($B20="","",IF(MIN(MAX(I20,0),95)/100=0,0,MIN(MAX(I20,0),95)/100/(1-MIN(MAX(I20,0),95)/100)*(G20+H20)))</f>
        <v/>
      </c>
      <c r="P20" s="2" t="str">
        <f>IF($B20="","",B20*J20/100)</f>
        <v/>
      </c>
      <c r="Q20" s="2" t="str">
        <f>IF($B20="","",B20-M20-N20-G20-O20-P20-C20-D20)</f>
        <v/>
      </c>
      <c r="R20" s="2" t="str">
        <f>IF($B20="","",IF(L20="УСН доходы",B20*K20/100,IF(L20="УСН доходы минус расходы",MAX(0,Q20)*K20/100,0)))</f>
        <v/>
      </c>
      <c r="S20" s="4" t="str">
        <f>IF($B20="","",Q20-R20)</f>
        <v/>
      </c>
      <c r="T20" s="3" t="str">
        <f>IF($B20="","",IF(B20&gt;0,S20/B20,0))</f>
        <v/>
      </c>
      <c r="U20" s="3" t="str">
        <f>IF($B20="","",IF(C20+D20&gt;0,S20/(C20+D20),0))</f>
        <v/>
      </c>
    </row>
    <row r="21" spans="1:21">
      <c r="B21" s="2"/>
      <c r="C21" s="2"/>
      <c r="D21" s="2"/>
      <c r="G21" s="2"/>
      <c r="H21" s="2"/>
      <c r="M21" s="2" t="str">
        <f>IF($B21="","",B21*E21/100)</f>
        <v/>
      </c>
      <c r="N21" s="2" t="str">
        <f>IF($B21="","",B21*F21/100)</f>
        <v/>
      </c>
      <c r="O21" s="2" t="str">
        <f>IF($B21="","",IF(MIN(MAX(I21,0),95)/100=0,0,MIN(MAX(I21,0),95)/100/(1-MIN(MAX(I21,0),95)/100)*(G21+H21)))</f>
        <v/>
      </c>
      <c r="P21" s="2" t="str">
        <f>IF($B21="","",B21*J21/100)</f>
        <v/>
      </c>
      <c r="Q21" s="2" t="str">
        <f>IF($B21="","",B21-M21-N21-G21-O21-P21-C21-D21)</f>
        <v/>
      </c>
      <c r="R21" s="2" t="str">
        <f>IF($B21="","",IF(L21="УСН доходы",B21*K21/100,IF(L21="УСН доходы минус расходы",MAX(0,Q21)*K21/100,0)))</f>
        <v/>
      </c>
      <c r="S21" s="4" t="str">
        <f>IF($B21="","",Q21-R21)</f>
        <v/>
      </c>
      <c r="T21" s="3" t="str">
        <f>IF($B21="","",IF(B21&gt;0,S21/B21,0))</f>
        <v/>
      </c>
      <c r="U21" s="3" t="str">
        <f>IF($B21="","",IF(C21+D21&gt;0,S21/(C21+D21),0))</f>
        <v/>
      </c>
    </row>
    <row r="22" spans="1:21">
      <c r="B22" s="2"/>
      <c r="C22" s="2"/>
      <c r="D22" s="2"/>
      <c r="G22" s="2"/>
      <c r="H22" s="2"/>
      <c r="M22" s="2" t="str">
        <f>IF($B22="","",B22*E22/100)</f>
        <v/>
      </c>
      <c r="N22" s="2" t="str">
        <f>IF($B22="","",B22*F22/100)</f>
        <v/>
      </c>
      <c r="O22" s="2" t="str">
        <f>IF($B22="","",IF(MIN(MAX(I22,0),95)/100=0,0,MIN(MAX(I22,0),95)/100/(1-MIN(MAX(I22,0),95)/100)*(G22+H22)))</f>
        <v/>
      </c>
      <c r="P22" s="2" t="str">
        <f>IF($B22="","",B22*J22/100)</f>
        <v/>
      </c>
      <c r="Q22" s="2" t="str">
        <f>IF($B22="","",B22-M22-N22-G22-O22-P22-C22-D22)</f>
        <v/>
      </c>
      <c r="R22" s="2" t="str">
        <f>IF($B22="","",IF(L22="УСН доходы",B22*K22/100,IF(L22="УСН доходы минус расходы",MAX(0,Q22)*K22/100,0)))</f>
        <v/>
      </c>
      <c r="S22" s="4" t="str">
        <f>IF($B22="","",Q22-R22)</f>
        <v/>
      </c>
      <c r="T22" s="3" t="str">
        <f>IF($B22="","",IF(B22&gt;0,S22/B22,0))</f>
        <v/>
      </c>
      <c r="U22" s="3" t="str">
        <f>IF($B22="","",IF(C22+D22&gt;0,S22/(C22+D22),0))</f>
        <v/>
      </c>
    </row>
    <row r="23" spans="1:21">
      <c r="B23" s="2"/>
      <c r="C23" s="2"/>
      <c r="D23" s="2"/>
      <c r="G23" s="2"/>
      <c r="H23" s="2"/>
      <c r="M23" s="2" t="str">
        <f>IF($B23="","",B23*E23/100)</f>
        <v/>
      </c>
      <c r="N23" s="2" t="str">
        <f>IF($B23="","",B23*F23/100)</f>
        <v/>
      </c>
      <c r="O23" s="2" t="str">
        <f>IF($B23="","",IF(MIN(MAX(I23,0),95)/100=0,0,MIN(MAX(I23,0),95)/100/(1-MIN(MAX(I23,0),95)/100)*(G23+H23)))</f>
        <v/>
      </c>
      <c r="P23" s="2" t="str">
        <f>IF($B23="","",B23*J23/100)</f>
        <v/>
      </c>
      <c r="Q23" s="2" t="str">
        <f>IF($B23="","",B23-M23-N23-G23-O23-P23-C23-D23)</f>
        <v/>
      </c>
      <c r="R23" s="2" t="str">
        <f>IF($B23="","",IF(L23="УСН доходы",B23*K23/100,IF(L23="УСН доходы минус расходы",MAX(0,Q23)*K23/100,0)))</f>
        <v/>
      </c>
      <c r="S23" s="4" t="str">
        <f>IF($B23="","",Q23-R23)</f>
        <v/>
      </c>
      <c r="T23" s="3" t="str">
        <f>IF($B23="","",IF(B23&gt;0,S23/B23,0))</f>
        <v/>
      </c>
      <c r="U23" s="3" t="str">
        <f>IF($B23="","",IF(C23+D23&gt;0,S23/(C23+D23),0))</f>
        <v/>
      </c>
    </row>
    <row r="24" spans="1:21">
      <c r="B24" s="2"/>
      <c r="C24" s="2"/>
      <c r="D24" s="2"/>
      <c r="G24" s="2"/>
      <c r="H24" s="2"/>
      <c r="M24" s="2" t="str">
        <f>IF($B24="","",B24*E24/100)</f>
        <v/>
      </c>
      <c r="N24" s="2" t="str">
        <f>IF($B24="","",B24*F24/100)</f>
        <v/>
      </c>
      <c r="O24" s="2" t="str">
        <f>IF($B24="","",IF(MIN(MAX(I24,0),95)/100=0,0,MIN(MAX(I24,0),95)/100/(1-MIN(MAX(I24,0),95)/100)*(G24+H24)))</f>
        <v/>
      </c>
      <c r="P24" s="2" t="str">
        <f>IF($B24="","",B24*J24/100)</f>
        <v/>
      </c>
      <c r="Q24" s="2" t="str">
        <f>IF($B24="","",B24-M24-N24-G24-O24-P24-C24-D24)</f>
        <v/>
      </c>
      <c r="R24" s="2" t="str">
        <f>IF($B24="","",IF(L24="УСН доходы",B24*K24/100,IF(L24="УСН доходы минус расходы",MAX(0,Q24)*K24/100,0)))</f>
        <v/>
      </c>
      <c r="S24" s="4" t="str">
        <f>IF($B24="","",Q24-R24)</f>
        <v/>
      </c>
      <c r="T24" s="3" t="str">
        <f>IF($B24="","",IF(B24&gt;0,S24/B24,0))</f>
        <v/>
      </c>
      <c r="U24" s="3" t="str">
        <f>IF($B24="","",IF(C24+D24&gt;0,S24/(C24+D24),0))</f>
        <v/>
      </c>
    </row>
    <row r="25" spans="1:21">
      <c r="B25" s="2"/>
      <c r="C25" s="2"/>
      <c r="D25" s="2"/>
      <c r="G25" s="2"/>
      <c r="H25" s="2"/>
      <c r="M25" s="2" t="str">
        <f>IF($B25="","",B25*E25/100)</f>
        <v/>
      </c>
      <c r="N25" s="2" t="str">
        <f>IF($B25="","",B25*F25/100)</f>
        <v/>
      </c>
      <c r="O25" s="2" t="str">
        <f>IF($B25="","",IF(MIN(MAX(I25,0),95)/100=0,0,MIN(MAX(I25,0),95)/100/(1-MIN(MAX(I25,0),95)/100)*(G25+H25)))</f>
        <v/>
      </c>
      <c r="P25" s="2" t="str">
        <f>IF($B25="","",B25*J25/100)</f>
        <v/>
      </c>
      <c r="Q25" s="2" t="str">
        <f>IF($B25="","",B25-M25-N25-G25-O25-P25-C25-D25)</f>
        <v/>
      </c>
      <c r="R25" s="2" t="str">
        <f>IF($B25="","",IF(L25="УСН доходы",B25*K25/100,IF(L25="УСН доходы минус расходы",MAX(0,Q25)*K25/100,0)))</f>
        <v/>
      </c>
      <c r="S25" s="4" t="str">
        <f>IF($B25="","",Q25-R25)</f>
        <v/>
      </c>
      <c r="T25" s="3" t="str">
        <f>IF($B25="","",IF(B25&gt;0,S25/B25,0))</f>
        <v/>
      </c>
      <c r="U25" s="3" t="str">
        <f>IF($B25="","",IF(C25+D25&gt;0,S25/(C25+D25),0))</f>
        <v/>
      </c>
    </row>
    <row r="26" spans="1:21">
      <c r="B26" s="2"/>
      <c r="C26" s="2"/>
      <c r="D26" s="2"/>
      <c r="G26" s="2"/>
      <c r="H26" s="2"/>
      <c r="M26" s="2" t="str">
        <f>IF($B26="","",B26*E26/100)</f>
        <v/>
      </c>
      <c r="N26" s="2" t="str">
        <f>IF($B26="","",B26*F26/100)</f>
        <v/>
      </c>
      <c r="O26" s="2" t="str">
        <f>IF($B26="","",IF(MIN(MAX(I26,0),95)/100=0,0,MIN(MAX(I26,0),95)/100/(1-MIN(MAX(I26,0),95)/100)*(G26+H26)))</f>
        <v/>
      </c>
      <c r="P26" s="2" t="str">
        <f>IF($B26="","",B26*J26/100)</f>
        <v/>
      </c>
      <c r="Q26" s="2" t="str">
        <f>IF($B26="","",B26-M26-N26-G26-O26-P26-C26-D26)</f>
        <v/>
      </c>
      <c r="R26" s="2" t="str">
        <f>IF($B26="","",IF(L26="УСН доходы",B26*K26/100,IF(L26="УСН доходы минус расходы",MAX(0,Q26)*K26/100,0)))</f>
        <v/>
      </c>
      <c r="S26" s="4" t="str">
        <f>IF($B26="","",Q26-R26)</f>
        <v/>
      </c>
      <c r="T26" s="3" t="str">
        <f>IF($B26="","",IF(B26&gt;0,S26/B26,0))</f>
        <v/>
      </c>
      <c r="U26" s="3" t="str">
        <f>IF($B26="","",IF(C26+D26&gt;0,S26/(C26+D26),0))</f>
        <v/>
      </c>
    </row>
    <row r="27" spans="1:21">
      <c r="B27" s="2"/>
      <c r="C27" s="2"/>
      <c r="D27" s="2"/>
      <c r="G27" s="2"/>
      <c r="H27" s="2"/>
      <c r="M27" s="2" t="str">
        <f>IF($B27="","",B27*E27/100)</f>
        <v/>
      </c>
      <c r="N27" s="2" t="str">
        <f>IF($B27="","",B27*F27/100)</f>
        <v/>
      </c>
      <c r="O27" s="2" t="str">
        <f>IF($B27="","",IF(MIN(MAX(I27,0),95)/100=0,0,MIN(MAX(I27,0),95)/100/(1-MIN(MAX(I27,0),95)/100)*(G27+H27)))</f>
        <v/>
      </c>
      <c r="P27" s="2" t="str">
        <f>IF($B27="","",B27*J27/100)</f>
        <v/>
      </c>
      <c r="Q27" s="2" t="str">
        <f>IF($B27="","",B27-M27-N27-G27-O27-P27-C27-D27)</f>
        <v/>
      </c>
      <c r="R27" s="2" t="str">
        <f>IF($B27="","",IF(L27="УСН доходы",B27*K27/100,IF(L27="УСН доходы минус расходы",MAX(0,Q27)*K27/100,0)))</f>
        <v/>
      </c>
      <c r="S27" s="4" t="str">
        <f>IF($B27="","",Q27-R27)</f>
        <v/>
      </c>
      <c r="T27" s="3" t="str">
        <f>IF($B27="","",IF(B27&gt;0,S27/B27,0))</f>
        <v/>
      </c>
      <c r="U27" s="3" t="str">
        <f>IF($B27="","",IF(C27+D27&gt;0,S27/(C27+D27),0))</f>
        <v/>
      </c>
    </row>
    <row r="28" spans="1:21">
      <c r="B28" s="2"/>
      <c r="C28" s="2"/>
      <c r="D28" s="2"/>
      <c r="G28" s="2"/>
      <c r="H28" s="2"/>
      <c r="M28" s="2" t="str">
        <f>IF($B28="","",B28*E28/100)</f>
        <v/>
      </c>
      <c r="N28" s="2" t="str">
        <f>IF($B28="","",B28*F28/100)</f>
        <v/>
      </c>
      <c r="O28" s="2" t="str">
        <f>IF($B28="","",IF(MIN(MAX(I28,0),95)/100=0,0,MIN(MAX(I28,0),95)/100/(1-MIN(MAX(I28,0),95)/100)*(G28+H28)))</f>
        <v/>
      </c>
      <c r="P28" s="2" t="str">
        <f>IF($B28="","",B28*J28/100)</f>
        <v/>
      </c>
      <c r="Q28" s="2" t="str">
        <f>IF($B28="","",B28-M28-N28-G28-O28-P28-C28-D28)</f>
        <v/>
      </c>
      <c r="R28" s="2" t="str">
        <f>IF($B28="","",IF(L28="УСН доходы",B28*K28/100,IF(L28="УСН доходы минус расходы",MAX(0,Q28)*K28/100,0)))</f>
        <v/>
      </c>
      <c r="S28" s="4" t="str">
        <f>IF($B28="","",Q28-R28)</f>
        <v/>
      </c>
      <c r="T28" s="3" t="str">
        <f>IF($B28="","",IF(B28&gt;0,S28/B28,0))</f>
        <v/>
      </c>
      <c r="U28" s="3" t="str">
        <f>IF($B28="","",IF(C28+D28&gt;0,S28/(C28+D28),0))</f>
        <v/>
      </c>
    </row>
    <row r="29" spans="1:21">
      <c r="B29" s="2"/>
      <c r="C29" s="2"/>
      <c r="D29" s="2"/>
      <c r="G29" s="2"/>
      <c r="H29" s="2"/>
      <c r="M29" s="2" t="str">
        <f>IF($B29="","",B29*E29/100)</f>
        <v/>
      </c>
      <c r="N29" s="2" t="str">
        <f>IF($B29="","",B29*F29/100)</f>
        <v/>
      </c>
      <c r="O29" s="2" t="str">
        <f>IF($B29="","",IF(MIN(MAX(I29,0),95)/100=0,0,MIN(MAX(I29,0),95)/100/(1-MIN(MAX(I29,0),95)/100)*(G29+H29)))</f>
        <v/>
      </c>
      <c r="P29" s="2" t="str">
        <f>IF($B29="","",B29*J29/100)</f>
        <v/>
      </c>
      <c r="Q29" s="2" t="str">
        <f>IF($B29="","",B29-M29-N29-G29-O29-P29-C29-D29)</f>
        <v/>
      </c>
      <c r="R29" s="2" t="str">
        <f>IF($B29="","",IF(L29="УСН доходы",B29*K29/100,IF(L29="УСН доходы минус расходы",MAX(0,Q29)*K29/100,0)))</f>
        <v/>
      </c>
      <c r="S29" s="4" t="str">
        <f>IF($B29="","",Q29-R29)</f>
        <v/>
      </c>
      <c r="T29" s="3" t="str">
        <f>IF($B29="","",IF(B29&gt;0,S29/B29,0))</f>
        <v/>
      </c>
      <c r="U29" s="3" t="str">
        <f>IF($B29="","",IF(C29+D29&gt;0,S29/(C29+D29),0))</f>
        <v/>
      </c>
    </row>
    <row r="30" spans="1:21">
      <c r="B30" s="2"/>
      <c r="C30" s="2"/>
      <c r="D30" s="2"/>
      <c r="G30" s="2"/>
      <c r="H30" s="2"/>
      <c r="M30" s="2" t="str">
        <f>IF($B30="","",B30*E30/100)</f>
        <v/>
      </c>
      <c r="N30" s="2" t="str">
        <f>IF($B30="","",B30*F30/100)</f>
        <v/>
      </c>
      <c r="O30" s="2" t="str">
        <f>IF($B30="","",IF(MIN(MAX(I30,0),95)/100=0,0,MIN(MAX(I30,0),95)/100/(1-MIN(MAX(I30,0),95)/100)*(G30+H30)))</f>
        <v/>
      </c>
      <c r="P30" s="2" t="str">
        <f>IF($B30="","",B30*J30/100)</f>
        <v/>
      </c>
      <c r="Q30" s="2" t="str">
        <f>IF($B30="","",B30-M30-N30-G30-O30-P30-C30-D30)</f>
        <v/>
      </c>
      <c r="R30" s="2" t="str">
        <f>IF($B30="","",IF(L30="УСН доходы",B30*K30/100,IF(L30="УСН доходы минус расходы",MAX(0,Q30)*K30/100,0)))</f>
        <v/>
      </c>
      <c r="S30" s="4" t="str">
        <f>IF($B30="","",Q30-R30)</f>
        <v/>
      </c>
      <c r="T30" s="3" t="str">
        <f>IF($B30="","",IF(B30&gt;0,S30/B30,0))</f>
        <v/>
      </c>
      <c r="U30" s="3" t="str">
        <f>IF($B30="","",IF(C30+D30&gt;0,S30/(C30+D30),0))</f>
        <v/>
      </c>
    </row>
    <row r="31" spans="1:21">
      <c r="B31" s="2"/>
      <c r="C31" s="2"/>
      <c r="D31" s="2"/>
      <c r="G31" s="2"/>
      <c r="H31" s="2"/>
      <c r="M31" s="2" t="str">
        <f>IF($B31="","",B31*E31/100)</f>
        <v/>
      </c>
      <c r="N31" s="2" t="str">
        <f>IF($B31="","",B31*F31/100)</f>
        <v/>
      </c>
      <c r="O31" s="2" t="str">
        <f>IF($B31="","",IF(MIN(MAX(I31,0),95)/100=0,0,MIN(MAX(I31,0),95)/100/(1-MIN(MAX(I31,0),95)/100)*(G31+H31)))</f>
        <v/>
      </c>
      <c r="P31" s="2" t="str">
        <f>IF($B31="","",B31*J31/100)</f>
        <v/>
      </c>
      <c r="Q31" s="2" t="str">
        <f>IF($B31="","",B31-M31-N31-G31-O31-P31-C31-D31)</f>
        <v/>
      </c>
      <c r="R31" s="2" t="str">
        <f>IF($B31="","",IF(L31="УСН доходы",B31*K31/100,IF(L31="УСН доходы минус расходы",MAX(0,Q31)*K31/100,0)))</f>
        <v/>
      </c>
      <c r="S31" s="4" t="str">
        <f>IF($B31="","",Q31-R31)</f>
        <v/>
      </c>
      <c r="T31" s="3" t="str">
        <f>IF($B31="","",IF(B31&gt;0,S31/B31,0))</f>
        <v/>
      </c>
      <c r="U31" s="3" t="str">
        <f>IF($B31="","",IF(C31+D31&gt;0,S31/(C31+D31),0))</f>
        <v/>
      </c>
    </row>
    <row r="32" spans="1:21">
      <c r="B32" s="2"/>
      <c r="C32" s="2"/>
      <c r="D32" s="2"/>
      <c r="G32" s="2"/>
      <c r="H32" s="2"/>
      <c r="M32" s="2" t="str">
        <f>IF($B32="","",B32*E32/100)</f>
        <v/>
      </c>
      <c r="N32" s="2" t="str">
        <f>IF($B32="","",B32*F32/100)</f>
        <v/>
      </c>
      <c r="O32" s="2" t="str">
        <f>IF($B32="","",IF(MIN(MAX(I32,0),95)/100=0,0,MIN(MAX(I32,0),95)/100/(1-MIN(MAX(I32,0),95)/100)*(G32+H32)))</f>
        <v/>
      </c>
      <c r="P32" s="2" t="str">
        <f>IF($B32="","",B32*J32/100)</f>
        <v/>
      </c>
      <c r="Q32" s="2" t="str">
        <f>IF($B32="","",B32-M32-N32-G32-O32-P32-C32-D32)</f>
        <v/>
      </c>
      <c r="R32" s="2" t="str">
        <f>IF($B32="","",IF(L32="УСН доходы",B32*K32/100,IF(L32="УСН доходы минус расходы",MAX(0,Q32)*K32/100,0)))</f>
        <v/>
      </c>
      <c r="S32" s="4" t="str">
        <f>IF($B32="","",Q32-R32)</f>
        <v/>
      </c>
      <c r="T32" s="3" t="str">
        <f>IF($B32="","",IF(B32&gt;0,S32/B32,0))</f>
        <v/>
      </c>
      <c r="U32" s="3" t="str">
        <f>IF($B32="","",IF(C32+D32&gt;0,S32/(C32+D32),0))</f>
        <v/>
      </c>
    </row>
    <row r="33" spans="1:21">
      <c r="B33" s="2"/>
      <c r="C33" s="2"/>
      <c r="D33" s="2"/>
      <c r="G33" s="2"/>
      <c r="H33" s="2"/>
      <c r="M33" s="2" t="str">
        <f>IF($B33="","",B33*E33/100)</f>
        <v/>
      </c>
      <c r="N33" s="2" t="str">
        <f>IF($B33="","",B33*F33/100)</f>
        <v/>
      </c>
      <c r="O33" s="2" t="str">
        <f>IF($B33="","",IF(MIN(MAX(I33,0),95)/100=0,0,MIN(MAX(I33,0),95)/100/(1-MIN(MAX(I33,0),95)/100)*(G33+H33)))</f>
        <v/>
      </c>
      <c r="P33" s="2" t="str">
        <f>IF($B33="","",B33*J33/100)</f>
        <v/>
      </c>
      <c r="Q33" s="2" t="str">
        <f>IF($B33="","",B33-M33-N33-G33-O33-P33-C33-D33)</f>
        <v/>
      </c>
      <c r="R33" s="2" t="str">
        <f>IF($B33="","",IF(L33="УСН доходы",B33*K33/100,IF(L33="УСН доходы минус расходы",MAX(0,Q33)*K33/100,0)))</f>
        <v/>
      </c>
      <c r="S33" s="4" t="str">
        <f>IF($B33="","",Q33-R33)</f>
        <v/>
      </c>
      <c r="T33" s="3" t="str">
        <f>IF($B33="","",IF(B33&gt;0,S33/B33,0))</f>
        <v/>
      </c>
      <c r="U33" s="3" t="str">
        <f>IF($B33="","",IF(C33+D33&gt;0,S33/(C33+D33),0))</f>
        <v/>
      </c>
    </row>
    <row r="34" spans="1:21">
      <c r="B34" s="2"/>
      <c r="C34" s="2"/>
      <c r="D34" s="2"/>
      <c r="G34" s="2"/>
      <c r="H34" s="2"/>
      <c r="M34" s="2" t="str">
        <f>IF($B34="","",B34*E34/100)</f>
        <v/>
      </c>
      <c r="N34" s="2" t="str">
        <f>IF($B34="","",B34*F34/100)</f>
        <v/>
      </c>
      <c r="O34" s="2" t="str">
        <f>IF($B34="","",IF(MIN(MAX(I34,0),95)/100=0,0,MIN(MAX(I34,0),95)/100/(1-MIN(MAX(I34,0),95)/100)*(G34+H34)))</f>
        <v/>
      </c>
      <c r="P34" s="2" t="str">
        <f>IF($B34="","",B34*J34/100)</f>
        <v/>
      </c>
      <c r="Q34" s="2" t="str">
        <f>IF($B34="","",B34-M34-N34-G34-O34-P34-C34-D34)</f>
        <v/>
      </c>
      <c r="R34" s="2" t="str">
        <f>IF($B34="","",IF(L34="УСН доходы",B34*K34/100,IF(L34="УСН доходы минус расходы",MAX(0,Q34)*K34/100,0)))</f>
        <v/>
      </c>
      <c r="S34" s="4" t="str">
        <f>IF($B34="","",Q34-R34)</f>
        <v/>
      </c>
      <c r="T34" s="3" t="str">
        <f>IF($B34="","",IF(B34&gt;0,S34/B34,0))</f>
        <v/>
      </c>
      <c r="U34" s="3" t="str">
        <f>IF($B34="","",IF(C34+D34&gt;0,S34/(C34+D34),0))</f>
        <v/>
      </c>
    </row>
    <row r="35" spans="1:21">
      <c r="B35" s="2"/>
      <c r="C35" s="2"/>
      <c r="D35" s="2"/>
      <c r="G35" s="2"/>
      <c r="H35" s="2"/>
      <c r="M35" s="2" t="str">
        <f>IF($B35="","",B35*E35/100)</f>
        <v/>
      </c>
      <c r="N35" s="2" t="str">
        <f>IF($B35="","",B35*F35/100)</f>
        <v/>
      </c>
      <c r="O35" s="2" t="str">
        <f>IF($B35="","",IF(MIN(MAX(I35,0),95)/100=0,0,MIN(MAX(I35,0),95)/100/(1-MIN(MAX(I35,0),95)/100)*(G35+H35)))</f>
        <v/>
      </c>
      <c r="P35" s="2" t="str">
        <f>IF($B35="","",B35*J35/100)</f>
        <v/>
      </c>
      <c r="Q35" s="2" t="str">
        <f>IF($B35="","",B35-M35-N35-G35-O35-P35-C35-D35)</f>
        <v/>
      </c>
      <c r="R35" s="2" t="str">
        <f>IF($B35="","",IF(L35="УСН доходы",B35*K35/100,IF(L35="УСН доходы минус расходы",MAX(0,Q35)*K35/100,0)))</f>
        <v/>
      </c>
      <c r="S35" s="4" t="str">
        <f>IF($B35="","",Q35-R35)</f>
        <v/>
      </c>
      <c r="T35" s="3" t="str">
        <f>IF($B35="","",IF(B35&gt;0,S35/B35,0))</f>
        <v/>
      </c>
      <c r="U35" s="3" t="str">
        <f>IF($B35="","",IF(C35+D35&gt;0,S35/(C35+D35),0))</f>
        <v/>
      </c>
    </row>
    <row r="36" spans="1:21">
      <c r="B36" s="2"/>
      <c r="C36" s="2"/>
      <c r="D36" s="2"/>
      <c r="G36" s="2"/>
      <c r="H36" s="2"/>
      <c r="M36" s="2" t="str">
        <f>IF($B36="","",B36*E36/100)</f>
        <v/>
      </c>
      <c r="N36" s="2" t="str">
        <f>IF($B36="","",B36*F36/100)</f>
        <v/>
      </c>
      <c r="O36" s="2" t="str">
        <f>IF($B36="","",IF(MIN(MAX(I36,0),95)/100=0,0,MIN(MAX(I36,0),95)/100/(1-MIN(MAX(I36,0),95)/100)*(G36+H36)))</f>
        <v/>
      </c>
      <c r="P36" s="2" t="str">
        <f>IF($B36="","",B36*J36/100)</f>
        <v/>
      </c>
      <c r="Q36" s="2" t="str">
        <f>IF($B36="","",B36-M36-N36-G36-O36-P36-C36-D36)</f>
        <v/>
      </c>
      <c r="R36" s="2" t="str">
        <f>IF($B36="","",IF(L36="УСН доходы",B36*K36/100,IF(L36="УСН доходы минус расходы",MAX(0,Q36)*K36/100,0)))</f>
        <v/>
      </c>
      <c r="S36" s="4" t="str">
        <f>IF($B36="","",Q36-R36)</f>
        <v/>
      </c>
      <c r="T36" s="3" t="str">
        <f>IF($B36="","",IF(B36&gt;0,S36/B36,0))</f>
        <v/>
      </c>
      <c r="U36" s="3" t="str">
        <f>IF($B36="","",IF(C36+D36&gt;0,S36/(C36+D36),0))</f>
        <v/>
      </c>
    </row>
    <row r="37" spans="1:21">
      <c r="B37" s="2"/>
      <c r="C37" s="2"/>
      <c r="D37" s="2"/>
      <c r="G37" s="2"/>
      <c r="H37" s="2"/>
      <c r="M37" s="2" t="str">
        <f>IF($B37="","",B37*E37/100)</f>
        <v/>
      </c>
      <c r="N37" s="2" t="str">
        <f>IF($B37="","",B37*F37/100)</f>
        <v/>
      </c>
      <c r="O37" s="2" t="str">
        <f>IF($B37="","",IF(MIN(MAX(I37,0),95)/100=0,0,MIN(MAX(I37,0),95)/100/(1-MIN(MAX(I37,0),95)/100)*(G37+H37)))</f>
        <v/>
      </c>
      <c r="P37" s="2" t="str">
        <f>IF($B37="","",B37*J37/100)</f>
        <v/>
      </c>
      <c r="Q37" s="2" t="str">
        <f>IF($B37="","",B37-M37-N37-G37-O37-P37-C37-D37)</f>
        <v/>
      </c>
      <c r="R37" s="2" t="str">
        <f>IF($B37="","",IF(L37="УСН доходы",B37*K37/100,IF(L37="УСН доходы минус расходы",MAX(0,Q37)*K37/100,0)))</f>
        <v/>
      </c>
      <c r="S37" s="4" t="str">
        <f>IF($B37="","",Q37-R37)</f>
        <v/>
      </c>
      <c r="T37" s="3" t="str">
        <f>IF($B37="","",IF(B37&gt;0,S37/B37,0))</f>
        <v/>
      </c>
      <c r="U37" s="3" t="str">
        <f>IF($B37="","",IF(C37+D37&gt;0,S37/(C37+D37),0))</f>
        <v/>
      </c>
    </row>
    <row r="38" spans="1:21">
      <c r="B38" s="2"/>
      <c r="C38" s="2"/>
      <c r="D38" s="2"/>
      <c r="G38" s="2"/>
      <c r="H38" s="2"/>
      <c r="M38" s="2" t="str">
        <f>IF($B38="","",B38*E38/100)</f>
        <v/>
      </c>
      <c r="N38" s="2" t="str">
        <f>IF($B38="","",B38*F38/100)</f>
        <v/>
      </c>
      <c r="O38" s="2" t="str">
        <f>IF($B38="","",IF(MIN(MAX(I38,0),95)/100=0,0,MIN(MAX(I38,0),95)/100/(1-MIN(MAX(I38,0),95)/100)*(G38+H38)))</f>
        <v/>
      </c>
      <c r="P38" s="2" t="str">
        <f>IF($B38="","",B38*J38/100)</f>
        <v/>
      </c>
      <c r="Q38" s="2" t="str">
        <f>IF($B38="","",B38-M38-N38-G38-O38-P38-C38-D38)</f>
        <v/>
      </c>
      <c r="R38" s="2" t="str">
        <f>IF($B38="","",IF(L38="УСН доходы",B38*K38/100,IF(L38="УСН доходы минус расходы",MAX(0,Q38)*K38/100,0)))</f>
        <v/>
      </c>
      <c r="S38" s="4" t="str">
        <f>IF($B38="","",Q38-R38)</f>
        <v/>
      </c>
      <c r="T38" s="3" t="str">
        <f>IF($B38="","",IF(B38&gt;0,S38/B38,0))</f>
        <v/>
      </c>
      <c r="U38" s="3" t="str">
        <f>IF($B38="","",IF(C38+D38&gt;0,S38/(C38+D38),0))</f>
        <v/>
      </c>
    </row>
    <row r="39" spans="1:21">
      <c r="B39" s="2"/>
      <c r="C39" s="2"/>
      <c r="D39" s="2"/>
      <c r="G39" s="2"/>
      <c r="H39" s="2"/>
      <c r="M39" s="2" t="str">
        <f>IF($B39="","",B39*E39/100)</f>
        <v/>
      </c>
      <c r="N39" s="2" t="str">
        <f>IF($B39="","",B39*F39/100)</f>
        <v/>
      </c>
      <c r="O39" s="2" t="str">
        <f>IF($B39="","",IF(MIN(MAX(I39,0),95)/100=0,0,MIN(MAX(I39,0),95)/100/(1-MIN(MAX(I39,0),95)/100)*(G39+H39)))</f>
        <v/>
      </c>
      <c r="P39" s="2" t="str">
        <f>IF($B39="","",B39*J39/100)</f>
        <v/>
      </c>
      <c r="Q39" s="2" t="str">
        <f>IF($B39="","",B39-M39-N39-G39-O39-P39-C39-D39)</f>
        <v/>
      </c>
      <c r="R39" s="2" t="str">
        <f>IF($B39="","",IF(L39="УСН доходы",B39*K39/100,IF(L39="УСН доходы минус расходы",MAX(0,Q39)*K39/100,0)))</f>
        <v/>
      </c>
      <c r="S39" s="4" t="str">
        <f>IF($B39="","",Q39-R39)</f>
        <v/>
      </c>
      <c r="T39" s="3" t="str">
        <f>IF($B39="","",IF(B39&gt;0,S39/B39,0))</f>
        <v/>
      </c>
      <c r="U39" s="3" t="str">
        <f>IF($B39="","",IF(C39+D39&gt;0,S39/(C39+D39),0))</f>
        <v/>
      </c>
    </row>
    <row r="40" spans="1:21">
      <c r="B40" s="2"/>
      <c r="C40" s="2"/>
      <c r="D40" s="2"/>
      <c r="G40" s="2"/>
      <c r="H40" s="2"/>
      <c r="M40" s="2" t="str">
        <f>IF($B40="","",B40*E40/100)</f>
        <v/>
      </c>
      <c r="N40" s="2" t="str">
        <f>IF($B40="","",B40*F40/100)</f>
        <v/>
      </c>
      <c r="O40" s="2" t="str">
        <f>IF($B40="","",IF(MIN(MAX(I40,0),95)/100=0,0,MIN(MAX(I40,0),95)/100/(1-MIN(MAX(I40,0),95)/100)*(G40+H40)))</f>
        <v/>
      </c>
      <c r="P40" s="2" t="str">
        <f>IF($B40="","",B40*J40/100)</f>
        <v/>
      </c>
      <c r="Q40" s="2" t="str">
        <f>IF($B40="","",B40-M40-N40-G40-O40-P40-C40-D40)</f>
        <v/>
      </c>
      <c r="R40" s="2" t="str">
        <f>IF($B40="","",IF(L40="УСН доходы",B40*K40/100,IF(L40="УСН доходы минус расходы",MAX(0,Q40)*K40/100,0)))</f>
        <v/>
      </c>
      <c r="S40" s="4" t="str">
        <f>IF($B40="","",Q40-R40)</f>
        <v/>
      </c>
      <c r="T40" s="3" t="str">
        <f>IF($B40="","",IF(B40&gt;0,S40/B40,0))</f>
        <v/>
      </c>
      <c r="U40" s="3" t="str">
        <f>IF($B40="","",IF(C40+D40&gt;0,S40/(C40+D40),0))</f>
        <v/>
      </c>
    </row>
    <row r="41" spans="1:21">
      <c r="B41" s="2"/>
      <c r="C41" s="2"/>
      <c r="D41" s="2"/>
      <c r="G41" s="2"/>
      <c r="H41" s="2"/>
      <c r="M41" s="2" t="str">
        <f>IF($B41="","",B41*E41/100)</f>
        <v/>
      </c>
      <c r="N41" s="2" t="str">
        <f>IF($B41="","",B41*F41/100)</f>
        <v/>
      </c>
      <c r="O41" s="2" t="str">
        <f>IF($B41="","",IF(MIN(MAX(I41,0),95)/100=0,0,MIN(MAX(I41,0),95)/100/(1-MIN(MAX(I41,0),95)/100)*(G41+H41)))</f>
        <v/>
      </c>
      <c r="P41" s="2" t="str">
        <f>IF($B41="","",B41*J41/100)</f>
        <v/>
      </c>
      <c r="Q41" s="2" t="str">
        <f>IF($B41="","",B41-M41-N41-G41-O41-P41-C41-D41)</f>
        <v/>
      </c>
      <c r="R41" s="2" t="str">
        <f>IF($B41="","",IF(L41="УСН доходы",B41*K41/100,IF(L41="УСН доходы минус расходы",MAX(0,Q41)*K41/100,0)))</f>
        <v/>
      </c>
      <c r="S41" s="4" t="str">
        <f>IF($B41="","",Q41-R41)</f>
        <v/>
      </c>
      <c r="T41" s="3" t="str">
        <f>IF($B41="","",IF(B41&gt;0,S41/B41,0))</f>
        <v/>
      </c>
      <c r="U41" s="3" t="str">
        <f>IF($B41="","",IF(C41+D41&gt;0,S41/(C41+D41),0))</f>
        <v/>
      </c>
    </row>
    <row r="42" spans="1:21">
      <c r="B42" s="2"/>
      <c r="C42" s="2"/>
      <c r="D42" s="2"/>
      <c r="G42" s="2"/>
      <c r="H42" s="2"/>
      <c r="M42" s="2" t="str">
        <f>IF($B42="","",B42*E42/100)</f>
        <v/>
      </c>
      <c r="N42" s="2" t="str">
        <f>IF($B42="","",B42*F42/100)</f>
        <v/>
      </c>
      <c r="O42" s="2" t="str">
        <f>IF($B42="","",IF(MIN(MAX(I42,0),95)/100=0,0,MIN(MAX(I42,0),95)/100/(1-MIN(MAX(I42,0),95)/100)*(G42+H42)))</f>
        <v/>
      </c>
      <c r="P42" s="2" t="str">
        <f>IF($B42="","",B42*J42/100)</f>
        <v/>
      </c>
      <c r="Q42" s="2" t="str">
        <f>IF($B42="","",B42-M42-N42-G42-O42-P42-C42-D42)</f>
        <v/>
      </c>
      <c r="R42" s="2" t="str">
        <f>IF($B42="","",IF(L42="УСН доходы",B42*K42/100,IF(L42="УСН доходы минус расходы",MAX(0,Q42)*K42/100,0)))</f>
        <v/>
      </c>
      <c r="S42" s="4" t="str">
        <f>IF($B42="","",Q42-R42)</f>
        <v/>
      </c>
      <c r="T42" s="3" t="str">
        <f>IF($B42="","",IF(B42&gt;0,S42/B42,0))</f>
        <v/>
      </c>
      <c r="U42" s="3" t="str">
        <f>IF($B42="","",IF(C42+D42&gt;0,S42/(C42+D42),0))</f>
        <v/>
      </c>
    </row>
    <row r="43" spans="1:21">
      <c r="B43" s="2"/>
      <c r="C43" s="2"/>
      <c r="D43" s="2"/>
      <c r="G43" s="2"/>
      <c r="H43" s="2"/>
      <c r="M43" s="2" t="str">
        <f>IF($B43="","",B43*E43/100)</f>
        <v/>
      </c>
      <c r="N43" s="2" t="str">
        <f>IF($B43="","",B43*F43/100)</f>
        <v/>
      </c>
      <c r="O43" s="2" t="str">
        <f>IF($B43="","",IF(MIN(MAX(I43,0),95)/100=0,0,MIN(MAX(I43,0),95)/100/(1-MIN(MAX(I43,0),95)/100)*(G43+H43)))</f>
        <v/>
      </c>
      <c r="P43" s="2" t="str">
        <f>IF($B43="","",B43*J43/100)</f>
        <v/>
      </c>
      <c r="Q43" s="2" t="str">
        <f>IF($B43="","",B43-M43-N43-G43-O43-P43-C43-D43)</f>
        <v/>
      </c>
      <c r="R43" s="2" t="str">
        <f>IF($B43="","",IF(L43="УСН доходы",B43*K43/100,IF(L43="УСН доходы минус расходы",MAX(0,Q43)*K43/100,0)))</f>
        <v/>
      </c>
      <c r="S43" s="4" t="str">
        <f>IF($B43="","",Q43-R43)</f>
        <v/>
      </c>
      <c r="T43" s="3" t="str">
        <f>IF($B43="","",IF(B43&gt;0,S43/B43,0))</f>
        <v/>
      </c>
      <c r="U43" s="3" t="str">
        <f>IF($B43="","",IF(C43+D43&gt;0,S43/(C43+D43),0))</f>
        <v/>
      </c>
    </row>
    <row r="44" spans="1:21">
      <c r="B44" s="2"/>
      <c r="C44" s="2"/>
      <c r="D44" s="2"/>
      <c r="G44" s="2"/>
      <c r="H44" s="2"/>
      <c r="M44" s="2" t="str">
        <f>IF($B44="","",B44*E44/100)</f>
        <v/>
      </c>
      <c r="N44" s="2" t="str">
        <f>IF($B44="","",B44*F44/100)</f>
        <v/>
      </c>
      <c r="O44" s="2" t="str">
        <f>IF($B44="","",IF(MIN(MAX(I44,0),95)/100=0,0,MIN(MAX(I44,0),95)/100/(1-MIN(MAX(I44,0),95)/100)*(G44+H44)))</f>
        <v/>
      </c>
      <c r="P44" s="2" t="str">
        <f>IF($B44="","",B44*J44/100)</f>
        <v/>
      </c>
      <c r="Q44" s="2" t="str">
        <f>IF($B44="","",B44-M44-N44-G44-O44-P44-C44-D44)</f>
        <v/>
      </c>
      <c r="R44" s="2" t="str">
        <f>IF($B44="","",IF(L44="УСН доходы",B44*K44/100,IF(L44="УСН доходы минус расходы",MAX(0,Q44)*K44/100,0)))</f>
        <v/>
      </c>
      <c r="S44" s="4" t="str">
        <f>IF($B44="","",Q44-R44)</f>
        <v/>
      </c>
      <c r="T44" s="3" t="str">
        <f>IF($B44="","",IF(B44&gt;0,S44/B44,0))</f>
        <v/>
      </c>
      <c r="U44" s="3" t="str">
        <f>IF($B44="","",IF(C44+D44&gt;0,S44/(C44+D44),0))</f>
        <v/>
      </c>
    </row>
    <row r="45" spans="1:21">
      <c r="B45" s="2"/>
      <c r="C45" s="2"/>
      <c r="D45" s="2"/>
      <c r="G45" s="2"/>
      <c r="H45" s="2"/>
      <c r="M45" s="2" t="str">
        <f>IF($B45="","",B45*E45/100)</f>
        <v/>
      </c>
      <c r="N45" s="2" t="str">
        <f>IF($B45="","",B45*F45/100)</f>
        <v/>
      </c>
      <c r="O45" s="2" t="str">
        <f>IF($B45="","",IF(MIN(MAX(I45,0),95)/100=0,0,MIN(MAX(I45,0),95)/100/(1-MIN(MAX(I45,0),95)/100)*(G45+H45)))</f>
        <v/>
      </c>
      <c r="P45" s="2" t="str">
        <f>IF($B45="","",B45*J45/100)</f>
        <v/>
      </c>
      <c r="Q45" s="2" t="str">
        <f>IF($B45="","",B45-M45-N45-G45-O45-P45-C45-D45)</f>
        <v/>
      </c>
      <c r="R45" s="2" t="str">
        <f>IF($B45="","",IF(L45="УСН доходы",B45*K45/100,IF(L45="УСН доходы минус расходы",MAX(0,Q45)*K45/100,0)))</f>
        <v/>
      </c>
      <c r="S45" s="4" t="str">
        <f>IF($B45="","",Q45-R45)</f>
        <v/>
      </c>
      <c r="T45" s="3" t="str">
        <f>IF($B45="","",IF(B45&gt;0,S45/B45,0))</f>
        <v/>
      </c>
      <c r="U45" s="3" t="str">
        <f>IF($B45="","",IF(C45+D45&gt;0,S45/(C45+D45),0))</f>
        <v/>
      </c>
    </row>
    <row r="46" spans="1:21">
      <c r="B46" s="2"/>
      <c r="C46" s="2"/>
      <c r="D46" s="2"/>
      <c r="G46" s="2"/>
      <c r="H46" s="2"/>
      <c r="M46" s="2" t="str">
        <f>IF($B46="","",B46*E46/100)</f>
        <v/>
      </c>
      <c r="N46" s="2" t="str">
        <f>IF($B46="","",B46*F46/100)</f>
        <v/>
      </c>
      <c r="O46" s="2" t="str">
        <f>IF($B46="","",IF(MIN(MAX(I46,0),95)/100=0,0,MIN(MAX(I46,0),95)/100/(1-MIN(MAX(I46,0),95)/100)*(G46+H46)))</f>
        <v/>
      </c>
      <c r="P46" s="2" t="str">
        <f>IF($B46="","",B46*J46/100)</f>
        <v/>
      </c>
      <c r="Q46" s="2" t="str">
        <f>IF($B46="","",B46-M46-N46-G46-O46-P46-C46-D46)</f>
        <v/>
      </c>
      <c r="R46" s="2" t="str">
        <f>IF($B46="","",IF(L46="УСН доходы",B46*K46/100,IF(L46="УСН доходы минус расходы",MAX(0,Q46)*K46/100,0)))</f>
        <v/>
      </c>
      <c r="S46" s="4" t="str">
        <f>IF($B46="","",Q46-R46)</f>
        <v/>
      </c>
      <c r="T46" s="3" t="str">
        <f>IF($B46="","",IF(B46&gt;0,S46/B46,0))</f>
        <v/>
      </c>
      <c r="U46" s="3" t="str">
        <f>IF($B46="","",IF(C46+D46&gt;0,S46/(C46+D46),0))</f>
        <v/>
      </c>
    </row>
    <row r="47" spans="1:21">
      <c r="B47" s="2"/>
      <c r="C47" s="2"/>
      <c r="D47" s="2"/>
      <c r="G47" s="2"/>
      <c r="H47" s="2"/>
      <c r="M47" s="2" t="str">
        <f>IF($B47="","",B47*E47/100)</f>
        <v/>
      </c>
      <c r="N47" s="2" t="str">
        <f>IF($B47="","",B47*F47/100)</f>
        <v/>
      </c>
      <c r="O47" s="2" t="str">
        <f>IF($B47="","",IF(MIN(MAX(I47,0),95)/100=0,0,MIN(MAX(I47,0),95)/100/(1-MIN(MAX(I47,0),95)/100)*(G47+H47)))</f>
        <v/>
      </c>
      <c r="P47" s="2" t="str">
        <f>IF($B47="","",B47*J47/100)</f>
        <v/>
      </c>
      <c r="Q47" s="2" t="str">
        <f>IF($B47="","",B47-M47-N47-G47-O47-P47-C47-D47)</f>
        <v/>
      </c>
      <c r="R47" s="2" t="str">
        <f>IF($B47="","",IF(L47="УСН доходы",B47*K47/100,IF(L47="УСН доходы минус расходы",MAX(0,Q47)*K47/100,0)))</f>
        <v/>
      </c>
      <c r="S47" s="4" t="str">
        <f>IF($B47="","",Q47-R47)</f>
        <v/>
      </c>
      <c r="T47" s="3" t="str">
        <f>IF($B47="","",IF(B47&gt;0,S47/B47,0))</f>
        <v/>
      </c>
      <c r="U47" s="3" t="str">
        <f>IF($B47="","",IF(C47+D47&gt;0,S47/(C47+D47),0))</f>
        <v/>
      </c>
    </row>
    <row r="48" spans="1:21">
      <c r="B48" s="2"/>
      <c r="C48" s="2"/>
      <c r="D48" s="2"/>
      <c r="G48" s="2"/>
      <c r="H48" s="2"/>
      <c r="M48" s="2" t="str">
        <f>IF($B48="","",B48*E48/100)</f>
        <v/>
      </c>
      <c r="N48" s="2" t="str">
        <f>IF($B48="","",B48*F48/100)</f>
        <v/>
      </c>
      <c r="O48" s="2" t="str">
        <f>IF($B48="","",IF(MIN(MAX(I48,0),95)/100=0,0,MIN(MAX(I48,0),95)/100/(1-MIN(MAX(I48,0),95)/100)*(G48+H48)))</f>
        <v/>
      </c>
      <c r="P48" s="2" t="str">
        <f>IF($B48="","",B48*J48/100)</f>
        <v/>
      </c>
      <c r="Q48" s="2" t="str">
        <f>IF($B48="","",B48-M48-N48-G48-O48-P48-C48-D48)</f>
        <v/>
      </c>
      <c r="R48" s="2" t="str">
        <f>IF($B48="","",IF(L48="УСН доходы",B48*K48/100,IF(L48="УСН доходы минус расходы",MAX(0,Q48)*K48/100,0)))</f>
        <v/>
      </c>
      <c r="S48" s="4" t="str">
        <f>IF($B48="","",Q48-R48)</f>
        <v/>
      </c>
      <c r="T48" s="3" t="str">
        <f>IF($B48="","",IF(B48&gt;0,S48/B48,0))</f>
        <v/>
      </c>
      <c r="U48" s="3" t="str">
        <f>IF($B48="","",IF(C48+D48&gt;0,S48/(C48+D48),0))</f>
        <v/>
      </c>
    </row>
    <row r="49" spans="1:21">
      <c r="B49" s="2"/>
      <c r="C49" s="2"/>
      <c r="D49" s="2"/>
      <c r="G49" s="2"/>
      <c r="H49" s="2"/>
      <c r="M49" s="2" t="str">
        <f>IF($B49="","",B49*E49/100)</f>
        <v/>
      </c>
      <c r="N49" s="2" t="str">
        <f>IF($B49="","",B49*F49/100)</f>
        <v/>
      </c>
      <c r="O49" s="2" t="str">
        <f>IF($B49="","",IF(MIN(MAX(I49,0),95)/100=0,0,MIN(MAX(I49,0),95)/100/(1-MIN(MAX(I49,0),95)/100)*(G49+H49)))</f>
        <v/>
      </c>
      <c r="P49" s="2" t="str">
        <f>IF($B49="","",B49*J49/100)</f>
        <v/>
      </c>
      <c r="Q49" s="2" t="str">
        <f>IF($B49="","",B49-M49-N49-G49-O49-P49-C49-D49)</f>
        <v/>
      </c>
      <c r="R49" s="2" t="str">
        <f>IF($B49="","",IF(L49="УСН доходы",B49*K49/100,IF(L49="УСН доходы минус расходы",MAX(0,Q49)*K49/100,0)))</f>
        <v/>
      </c>
      <c r="S49" s="4" t="str">
        <f>IF($B49="","",Q49-R49)</f>
        <v/>
      </c>
      <c r="T49" s="3" t="str">
        <f>IF($B49="","",IF(B49&gt;0,S49/B49,0))</f>
        <v/>
      </c>
      <c r="U49" s="3" t="str">
        <f>IF($B49="","",IF(C49+D49&gt;0,S49/(C49+D49),0))</f>
        <v/>
      </c>
    </row>
    <row r="50" spans="1:21">
      <c r="B50" s="2"/>
      <c r="C50" s="2"/>
      <c r="D50" s="2"/>
      <c r="G50" s="2"/>
      <c r="H50" s="2"/>
      <c r="M50" s="2" t="str">
        <f>IF($B50="","",B50*E50/100)</f>
        <v/>
      </c>
      <c r="N50" s="2" t="str">
        <f>IF($B50="","",B50*F50/100)</f>
        <v/>
      </c>
      <c r="O50" s="2" t="str">
        <f>IF($B50="","",IF(MIN(MAX(I50,0),95)/100=0,0,MIN(MAX(I50,0),95)/100/(1-MIN(MAX(I50,0),95)/100)*(G50+H50)))</f>
        <v/>
      </c>
      <c r="P50" s="2" t="str">
        <f>IF($B50="","",B50*J50/100)</f>
        <v/>
      </c>
      <c r="Q50" s="2" t="str">
        <f>IF($B50="","",B50-M50-N50-G50-O50-P50-C50-D50)</f>
        <v/>
      </c>
      <c r="R50" s="2" t="str">
        <f>IF($B50="","",IF(L50="УСН доходы",B50*K50/100,IF(L50="УСН доходы минус расходы",MAX(0,Q50)*K50/100,0)))</f>
        <v/>
      </c>
      <c r="S50" s="4" t="str">
        <f>IF($B50="","",Q50-R50)</f>
        <v/>
      </c>
      <c r="T50" s="3" t="str">
        <f>IF($B50="","",IF(B50&gt;0,S50/B50,0))</f>
        <v/>
      </c>
      <c r="U50" s="3" t="str">
        <f>IF($B50="","",IF(C50+D50&gt;0,S50/(C50+D50),0))</f>
        <v/>
      </c>
    </row>
    <row r="51" spans="1:21">
      <c r="B51" s="2"/>
      <c r="C51" s="2"/>
      <c r="D51" s="2"/>
      <c r="G51" s="2"/>
      <c r="H51" s="2"/>
      <c r="M51" s="2" t="str">
        <f>IF($B51="","",B51*E51/100)</f>
        <v/>
      </c>
      <c r="N51" s="2" t="str">
        <f>IF($B51="","",B51*F51/100)</f>
        <v/>
      </c>
      <c r="O51" s="2" t="str">
        <f>IF($B51="","",IF(MIN(MAX(I51,0),95)/100=0,0,MIN(MAX(I51,0),95)/100/(1-MIN(MAX(I51,0),95)/100)*(G51+H51)))</f>
        <v/>
      </c>
      <c r="P51" s="2" t="str">
        <f>IF($B51="","",B51*J51/100)</f>
        <v/>
      </c>
      <c r="Q51" s="2" t="str">
        <f>IF($B51="","",B51-M51-N51-G51-O51-P51-C51-D51)</f>
        <v/>
      </c>
      <c r="R51" s="2" t="str">
        <f>IF($B51="","",IF(L51="УСН доходы",B51*K51/100,IF(L51="УСН доходы минус расходы",MAX(0,Q51)*K51/100,0)))</f>
        <v/>
      </c>
      <c r="S51" s="4" t="str">
        <f>IF($B51="","",Q51-R51)</f>
        <v/>
      </c>
      <c r="T51" s="3" t="str">
        <f>IF($B51="","",IF(B51&gt;0,S51/B51,0))</f>
        <v/>
      </c>
      <c r="U51" s="3" t="str">
        <f>IF($B51="","",IF(C51+D51&gt;0,S51/(C51+D51),0))</f>
        <v/>
      </c>
    </row>
    <row r="52" spans="1:21">
      <c r="B52" s="2"/>
      <c r="C52" s="2"/>
      <c r="D52" s="2"/>
      <c r="G52" s="2"/>
      <c r="H52" s="2"/>
      <c r="M52" s="2" t="str">
        <f>IF($B52="","",B52*E52/100)</f>
        <v/>
      </c>
      <c r="N52" s="2" t="str">
        <f>IF($B52="","",B52*F52/100)</f>
        <v/>
      </c>
      <c r="O52" s="2" t="str">
        <f>IF($B52="","",IF(MIN(MAX(I52,0),95)/100=0,0,MIN(MAX(I52,0),95)/100/(1-MIN(MAX(I52,0),95)/100)*(G52+H52)))</f>
        <v/>
      </c>
      <c r="P52" s="2" t="str">
        <f>IF($B52="","",B52*J52/100)</f>
        <v/>
      </c>
      <c r="Q52" s="2" t="str">
        <f>IF($B52="","",B52-M52-N52-G52-O52-P52-C52-D52)</f>
        <v/>
      </c>
      <c r="R52" s="2" t="str">
        <f>IF($B52="","",IF(L52="УСН доходы",B52*K52/100,IF(L52="УСН доходы минус расходы",MAX(0,Q52)*K52/100,0)))</f>
        <v/>
      </c>
      <c r="S52" s="4" t="str">
        <f>IF($B52="","",Q52-R52)</f>
        <v/>
      </c>
      <c r="T52" s="3" t="str">
        <f>IF($B52="","",IF(B52&gt;0,S52/B52,0))</f>
        <v/>
      </c>
      <c r="U52" s="3" t="str">
        <f>IF($B52="","",IF(C52+D52&gt;0,S52/(C52+D52),0))</f>
        <v/>
      </c>
    </row>
    <row r="53" spans="1:21">
      <c r="B53" s="2"/>
      <c r="C53" s="2"/>
      <c r="D53" s="2"/>
      <c r="G53" s="2"/>
      <c r="H53" s="2"/>
      <c r="M53" s="2" t="str">
        <f>IF($B53="","",B53*E53/100)</f>
        <v/>
      </c>
      <c r="N53" s="2" t="str">
        <f>IF($B53="","",B53*F53/100)</f>
        <v/>
      </c>
      <c r="O53" s="2" t="str">
        <f>IF($B53="","",IF(MIN(MAX(I53,0),95)/100=0,0,MIN(MAX(I53,0),95)/100/(1-MIN(MAX(I53,0),95)/100)*(G53+H53)))</f>
        <v/>
      </c>
      <c r="P53" s="2" t="str">
        <f>IF($B53="","",B53*J53/100)</f>
        <v/>
      </c>
      <c r="Q53" s="2" t="str">
        <f>IF($B53="","",B53-M53-N53-G53-O53-P53-C53-D53)</f>
        <v/>
      </c>
      <c r="R53" s="2" t="str">
        <f>IF($B53="","",IF(L53="УСН доходы",B53*K53/100,IF(L53="УСН доходы минус расходы",MAX(0,Q53)*K53/100,0)))</f>
        <v/>
      </c>
      <c r="S53" s="4" t="str">
        <f>IF($B53="","",Q53-R53)</f>
        <v/>
      </c>
      <c r="T53" s="3" t="str">
        <f>IF($B53="","",IF(B53&gt;0,S53/B53,0))</f>
        <v/>
      </c>
      <c r="U53" s="3" t="str">
        <f>IF($B53="","",IF(C53+D53&gt;0,S53/(C53+D53),0))</f>
        <v/>
      </c>
    </row>
    <row r="54" spans="1:21">
      <c r="B54" s="2"/>
      <c r="C54" s="2"/>
      <c r="D54" s="2"/>
      <c r="G54" s="2"/>
      <c r="H54" s="2"/>
      <c r="M54" s="2" t="str">
        <f>IF($B54="","",B54*E54/100)</f>
        <v/>
      </c>
      <c r="N54" s="2" t="str">
        <f>IF($B54="","",B54*F54/100)</f>
        <v/>
      </c>
      <c r="O54" s="2" t="str">
        <f>IF($B54="","",IF(MIN(MAX(I54,0),95)/100=0,0,MIN(MAX(I54,0),95)/100/(1-MIN(MAX(I54,0),95)/100)*(G54+H54)))</f>
        <v/>
      </c>
      <c r="P54" s="2" t="str">
        <f>IF($B54="","",B54*J54/100)</f>
        <v/>
      </c>
      <c r="Q54" s="2" t="str">
        <f>IF($B54="","",B54-M54-N54-G54-O54-P54-C54-D54)</f>
        <v/>
      </c>
      <c r="R54" s="2" t="str">
        <f>IF($B54="","",IF(L54="УСН доходы",B54*K54/100,IF(L54="УСН доходы минус расходы",MAX(0,Q54)*K54/100,0)))</f>
        <v/>
      </c>
      <c r="S54" s="4" t="str">
        <f>IF($B54="","",Q54-R54)</f>
        <v/>
      </c>
      <c r="T54" s="3" t="str">
        <f>IF($B54="","",IF(B54&gt;0,S54/B54,0))</f>
        <v/>
      </c>
      <c r="U54" s="3" t="str">
        <f>IF($B54="","",IF(C54+D54&gt;0,S54/(C54+D54),0))</f>
        <v/>
      </c>
    </row>
    <row r="55" spans="1:21">
      <c r="B55" s="2"/>
      <c r="C55" s="2"/>
      <c r="D55" s="2"/>
      <c r="G55" s="2"/>
      <c r="H55" s="2"/>
      <c r="M55" s="2" t="str">
        <f>IF($B55="","",B55*E55/100)</f>
        <v/>
      </c>
      <c r="N55" s="2" t="str">
        <f>IF($B55="","",B55*F55/100)</f>
        <v/>
      </c>
      <c r="O55" s="2" t="str">
        <f>IF($B55="","",IF(MIN(MAX(I55,0),95)/100=0,0,MIN(MAX(I55,0),95)/100/(1-MIN(MAX(I55,0),95)/100)*(G55+H55)))</f>
        <v/>
      </c>
      <c r="P55" s="2" t="str">
        <f>IF($B55="","",B55*J55/100)</f>
        <v/>
      </c>
      <c r="Q55" s="2" t="str">
        <f>IF($B55="","",B55-M55-N55-G55-O55-P55-C55-D55)</f>
        <v/>
      </c>
      <c r="R55" s="2" t="str">
        <f>IF($B55="","",IF(L55="УСН доходы",B55*K55/100,IF(L55="УСН доходы минус расходы",MAX(0,Q55)*K55/100,0)))</f>
        <v/>
      </c>
      <c r="S55" s="4" t="str">
        <f>IF($B55="","",Q55-R55)</f>
        <v/>
      </c>
      <c r="T55" s="3" t="str">
        <f>IF($B55="","",IF(B55&gt;0,S55/B55,0))</f>
        <v/>
      </c>
      <c r="U55" s="3" t="str">
        <f>IF($B55="","",IF(C55+D55&gt;0,S55/(C55+D55),0))</f>
        <v/>
      </c>
    </row>
    <row r="56" spans="1:21">
      <c r="B56" s="2"/>
      <c r="C56" s="2"/>
      <c r="D56" s="2"/>
      <c r="G56" s="2"/>
      <c r="H56" s="2"/>
      <c r="M56" s="2" t="str">
        <f>IF($B56="","",B56*E56/100)</f>
        <v/>
      </c>
      <c r="N56" s="2" t="str">
        <f>IF($B56="","",B56*F56/100)</f>
        <v/>
      </c>
      <c r="O56" s="2" t="str">
        <f>IF($B56="","",IF(MIN(MAX(I56,0),95)/100=0,0,MIN(MAX(I56,0),95)/100/(1-MIN(MAX(I56,0),95)/100)*(G56+H56)))</f>
        <v/>
      </c>
      <c r="P56" s="2" t="str">
        <f>IF($B56="","",B56*J56/100)</f>
        <v/>
      </c>
      <c r="Q56" s="2" t="str">
        <f>IF($B56="","",B56-M56-N56-G56-O56-P56-C56-D56)</f>
        <v/>
      </c>
      <c r="R56" s="2" t="str">
        <f>IF($B56="","",IF(L56="УСН доходы",B56*K56/100,IF(L56="УСН доходы минус расходы",MAX(0,Q56)*K56/100,0)))</f>
        <v/>
      </c>
      <c r="S56" s="4" t="str">
        <f>IF($B56="","",Q56-R56)</f>
        <v/>
      </c>
      <c r="T56" s="3" t="str">
        <f>IF($B56="","",IF(B56&gt;0,S56/B56,0))</f>
        <v/>
      </c>
      <c r="U56" s="3" t="str">
        <f>IF($B56="","",IF(C56+D56&gt;0,S56/(C56+D56),0))</f>
        <v/>
      </c>
    </row>
    <row r="57" spans="1:21">
      <c r="B57" s="2"/>
      <c r="C57" s="2"/>
      <c r="D57" s="2"/>
      <c r="G57" s="2"/>
      <c r="H57" s="2"/>
      <c r="M57" s="2" t="str">
        <f>IF($B57="","",B57*E57/100)</f>
        <v/>
      </c>
      <c r="N57" s="2" t="str">
        <f>IF($B57="","",B57*F57/100)</f>
        <v/>
      </c>
      <c r="O57" s="2" t="str">
        <f>IF($B57="","",IF(MIN(MAX(I57,0),95)/100=0,0,MIN(MAX(I57,0),95)/100/(1-MIN(MAX(I57,0),95)/100)*(G57+H57)))</f>
        <v/>
      </c>
      <c r="P57" s="2" t="str">
        <f>IF($B57="","",B57*J57/100)</f>
        <v/>
      </c>
      <c r="Q57" s="2" t="str">
        <f>IF($B57="","",B57-M57-N57-G57-O57-P57-C57-D57)</f>
        <v/>
      </c>
      <c r="R57" s="2" t="str">
        <f>IF($B57="","",IF(L57="УСН доходы",B57*K57/100,IF(L57="УСН доходы минус расходы",MAX(0,Q57)*K57/100,0)))</f>
        <v/>
      </c>
      <c r="S57" s="4" t="str">
        <f>IF($B57="","",Q57-R57)</f>
        <v/>
      </c>
      <c r="T57" s="3" t="str">
        <f>IF($B57="","",IF(B57&gt;0,S57/B57,0))</f>
        <v/>
      </c>
      <c r="U57" s="3" t="str">
        <f>IF($B57="","",IF(C57+D57&gt;0,S57/(C57+D57),0))</f>
        <v/>
      </c>
    </row>
    <row r="58" spans="1:21">
      <c r="B58" s="2"/>
      <c r="C58" s="2"/>
      <c r="D58" s="2"/>
      <c r="G58" s="2"/>
      <c r="H58" s="2"/>
      <c r="M58" s="2" t="str">
        <f>IF($B58="","",B58*E58/100)</f>
        <v/>
      </c>
      <c r="N58" s="2" t="str">
        <f>IF($B58="","",B58*F58/100)</f>
        <v/>
      </c>
      <c r="O58" s="2" t="str">
        <f>IF($B58="","",IF(MIN(MAX(I58,0),95)/100=0,0,MIN(MAX(I58,0),95)/100/(1-MIN(MAX(I58,0),95)/100)*(G58+H58)))</f>
        <v/>
      </c>
      <c r="P58" s="2" t="str">
        <f>IF($B58="","",B58*J58/100)</f>
        <v/>
      </c>
      <c r="Q58" s="2" t="str">
        <f>IF($B58="","",B58-M58-N58-G58-O58-P58-C58-D58)</f>
        <v/>
      </c>
      <c r="R58" s="2" t="str">
        <f>IF($B58="","",IF(L58="УСН доходы",B58*K58/100,IF(L58="УСН доходы минус расходы",MAX(0,Q58)*K58/100,0)))</f>
        <v/>
      </c>
      <c r="S58" s="4" t="str">
        <f>IF($B58="","",Q58-R58)</f>
        <v/>
      </c>
      <c r="T58" s="3" t="str">
        <f>IF($B58="","",IF(B58&gt;0,S58/B58,0))</f>
        <v/>
      </c>
      <c r="U58" s="3" t="str">
        <f>IF($B58="","",IF(C58+D58&gt;0,S58/(C58+D58),0))</f>
        <v/>
      </c>
    </row>
    <row r="59" spans="1:21">
      <c r="B59" s="2"/>
      <c r="C59" s="2"/>
      <c r="D59" s="2"/>
      <c r="G59" s="2"/>
      <c r="H59" s="2"/>
      <c r="M59" s="2" t="str">
        <f>IF($B59="","",B59*E59/100)</f>
        <v/>
      </c>
      <c r="N59" s="2" t="str">
        <f>IF($B59="","",B59*F59/100)</f>
        <v/>
      </c>
      <c r="O59" s="2" t="str">
        <f>IF($B59="","",IF(MIN(MAX(I59,0),95)/100=0,0,MIN(MAX(I59,0),95)/100/(1-MIN(MAX(I59,0),95)/100)*(G59+H59)))</f>
        <v/>
      </c>
      <c r="P59" s="2" t="str">
        <f>IF($B59="","",B59*J59/100)</f>
        <v/>
      </c>
      <c r="Q59" s="2" t="str">
        <f>IF($B59="","",B59-M59-N59-G59-O59-P59-C59-D59)</f>
        <v/>
      </c>
      <c r="R59" s="2" t="str">
        <f>IF($B59="","",IF(L59="УСН доходы",B59*K59/100,IF(L59="УСН доходы минус расходы",MAX(0,Q59)*K59/100,0)))</f>
        <v/>
      </c>
      <c r="S59" s="4" t="str">
        <f>IF($B59="","",Q59-R59)</f>
        <v/>
      </c>
      <c r="T59" s="3" t="str">
        <f>IF($B59="","",IF(B59&gt;0,S59/B59,0))</f>
        <v/>
      </c>
      <c r="U59" s="3" t="str">
        <f>IF($B59="","",IF(C59+D59&gt;0,S59/(C59+D59),0))</f>
        <v/>
      </c>
    </row>
    <row r="60" spans="1:21">
      <c r="B60" s="2"/>
      <c r="C60" s="2"/>
      <c r="D60" s="2"/>
      <c r="G60" s="2"/>
      <c r="H60" s="2"/>
      <c r="M60" s="2" t="str">
        <f>IF($B60="","",B60*E60/100)</f>
        <v/>
      </c>
      <c r="N60" s="2" t="str">
        <f>IF($B60="","",B60*F60/100)</f>
        <v/>
      </c>
      <c r="O60" s="2" t="str">
        <f>IF($B60="","",IF(MIN(MAX(I60,0),95)/100=0,0,MIN(MAX(I60,0),95)/100/(1-MIN(MAX(I60,0),95)/100)*(G60+H60)))</f>
        <v/>
      </c>
      <c r="P60" s="2" t="str">
        <f>IF($B60="","",B60*J60/100)</f>
        <v/>
      </c>
      <c r="Q60" s="2" t="str">
        <f>IF($B60="","",B60-M60-N60-G60-O60-P60-C60-D60)</f>
        <v/>
      </c>
      <c r="R60" s="2" t="str">
        <f>IF($B60="","",IF(L60="УСН доходы",B60*K60/100,IF(L60="УСН доходы минус расходы",MAX(0,Q60)*K60/100,0)))</f>
        <v/>
      </c>
      <c r="S60" s="4" t="str">
        <f>IF($B60="","",Q60-R60)</f>
        <v/>
      </c>
      <c r="T60" s="3" t="str">
        <f>IF($B60="","",IF(B60&gt;0,S60/B60,0))</f>
        <v/>
      </c>
      <c r="U60" s="3" t="str">
        <f>IF($B60="","",IF(C60+D60&gt;0,S60/(C60+D60),0))</f>
        <v/>
      </c>
    </row>
    <row r="61" spans="1:21">
      <c r="B61" s="2"/>
      <c r="C61" s="2"/>
      <c r="D61" s="2"/>
      <c r="G61" s="2"/>
      <c r="H61" s="2"/>
      <c r="M61" s="2" t="str">
        <f>IF($B61="","",B61*E61/100)</f>
        <v/>
      </c>
      <c r="N61" s="2" t="str">
        <f>IF($B61="","",B61*F61/100)</f>
        <v/>
      </c>
      <c r="O61" s="2" t="str">
        <f>IF($B61="","",IF(MIN(MAX(I61,0),95)/100=0,0,MIN(MAX(I61,0),95)/100/(1-MIN(MAX(I61,0),95)/100)*(G61+H61)))</f>
        <v/>
      </c>
      <c r="P61" s="2" t="str">
        <f>IF($B61="","",B61*J61/100)</f>
        <v/>
      </c>
      <c r="Q61" s="2" t="str">
        <f>IF($B61="","",B61-M61-N61-G61-O61-P61-C61-D61)</f>
        <v/>
      </c>
      <c r="R61" s="2" t="str">
        <f>IF($B61="","",IF(L61="УСН доходы",B61*K61/100,IF(L61="УСН доходы минус расходы",MAX(0,Q61)*K61/100,0)))</f>
        <v/>
      </c>
      <c r="S61" s="4" t="str">
        <f>IF($B61="","",Q61-R61)</f>
        <v/>
      </c>
      <c r="T61" s="3" t="str">
        <f>IF($B61="","",IF(B61&gt;0,S61/B61,0))</f>
        <v/>
      </c>
      <c r="U61" s="3" t="str">
        <f>IF($B61="","",IF(C61+D61&gt;0,S61/(C61+D61),0))</f>
        <v/>
      </c>
    </row>
    <row r="62" spans="1:21">
      <c r="B62" s="2"/>
      <c r="C62" s="2"/>
      <c r="D62" s="2"/>
      <c r="G62" s="2"/>
      <c r="H62" s="2"/>
      <c r="M62" s="2" t="str">
        <f>IF($B62="","",B62*E62/100)</f>
        <v/>
      </c>
      <c r="N62" s="2" t="str">
        <f>IF($B62="","",B62*F62/100)</f>
        <v/>
      </c>
      <c r="O62" s="2" t="str">
        <f>IF($B62="","",IF(MIN(MAX(I62,0),95)/100=0,0,MIN(MAX(I62,0),95)/100/(1-MIN(MAX(I62,0),95)/100)*(G62+H62)))</f>
        <v/>
      </c>
      <c r="P62" s="2" t="str">
        <f>IF($B62="","",B62*J62/100)</f>
        <v/>
      </c>
      <c r="Q62" s="2" t="str">
        <f>IF($B62="","",B62-M62-N62-G62-O62-P62-C62-D62)</f>
        <v/>
      </c>
      <c r="R62" s="2" t="str">
        <f>IF($B62="","",IF(L62="УСН доходы",B62*K62/100,IF(L62="УСН доходы минус расходы",MAX(0,Q62)*K62/100,0)))</f>
        <v/>
      </c>
      <c r="S62" s="4" t="str">
        <f>IF($B62="","",Q62-R62)</f>
        <v/>
      </c>
      <c r="T62" s="3" t="str">
        <f>IF($B62="","",IF(B62&gt;0,S62/B62,0))</f>
        <v/>
      </c>
      <c r="U62" s="3" t="str">
        <f>IF($B62="","",IF(C62+D62&gt;0,S62/(C62+D62),0))</f>
        <v/>
      </c>
    </row>
    <row r="63" spans="1:21">
      <c r="B63" s="2"/>
      <c r="C63" s="2"/>
      <c r="D63" s="2"/>
      <c r="G63" s="2"/>
      <c r="H63" s="2"/>
      <c r="M63" s="2" t="str">
        <f>IF($B63="","",B63*E63/100)</f>
        <v/>
      </c>
      <c r="N63" s="2" t="str">
        <f>IF($B63="","",B63*F63/100)</f>
        <v/>
      </c>
      <c r="O63" s="2" t="str">
        <f>IF($B63="","",IF(MIN(MAX(I63,0),95)/100=0,0,MIN(MAX(I63,0),95)/100/(1-MIN(MAX(I63,0),95)/100)*(G63+H63)))</f>
        <v/>
      </c>
      <c r="P63" s="2" t="str">
        <f>IF($B63="","",B63*J63/100)</f>
        <v/>
      </c>
      <c r="Q63" s="2" t="str">
        <f>IF($B63="","",B63-M63-N63-G63-O63-P63-C63-D63)</f>
        <v/>
      </c>
      <c r="R63" s="2" t="str">
        <f>IF($B63="","",IF(L63="УСН доходы",B63*K63/100,IF(L63="УСН доходы минус расходы",MAX(0,Q63)*K63/100,0)))</f>
        <v/>
      </c>
      <c r="S63" s="4" t="str">
        <f>IF($B63="","",Q63-R63)</f>
        <v/>
      </c>
      <c r="T63" s="3" t="str">
        <f>IF($B63="","",IF(B63&gt;0,S63/B63,0))</f>
        <v/>
      </c>
      <c r="U63" s="3" t="str">
        <f>IF($B63="","",IF(C63+D63&gt;0,S63/(C63+D63),0))</f>
        <v/>
      </c>
    </row>
    <row r="64" spans="1:21">
      <c r="B64" s="2"/>
      <c r="C64" s="2"/>
      <c r="D64" s="2"/>
      <c r="G64" s="2"/>
      <c r="H64" s="2"/>
      <c r="M64" s="2" t="str">
        <f>IF($B64="","",B64*E64/100)</f>
        <v/>
      </c>
      <c r="N64" s="2" t="str">
        <f>IF($B64="","",B64*F64/100)</f>
        <v/>
      </c>
      <c r="O64" s="2" t="str">
        <f>IF($B64="","",IF(MIN(MAX(I64,0),95)/100=0,0,MIN(MAX(I64,0),95)/100/(1-MIN(MAX(I64,0),95)/100)*(G64+H64)))</f>
        <v/>
      </c>
      <c r="P64" s="2" t="str">
        <f>IF($B64="","",B64*J64/100)</f>
        <v/>
      </c>
      <c r="Q64" s="2" t="str">
        <f>IF($B64="","",B64-M64-N64-G64-O64-P64-C64-D64)</f>
        <v/>
      </c>
      <c r="R64" s="2" t="str">
        <f>IF($B64="","",IF(L64="УСН доходы",B64*K64/100,IF(L64="УСН доходы минус расходы",MAX(0,Q64)*K64/100,0)))</f>
        <v/>
      </c>
      <c r="S64" s="4" t="str">
        <f>IF($B64="","",Q64-R64)</f>
        <v/>
      </c>
      <c r="T64" s="3" t="str">
        <f>IF($B64="","",IF(B64&gt;0,S64/B64,0))</f>
        <v/>
      </c>
      <c r="U64" s="3" t="str">
        <f>IF($B64="","",IF(C64+D64&gt;0,S64/(C64+D64),0))</f>
        <v/>
      </c>
    </row>
    <row r="65" spans="1:21">
      <c r="B65" s="2"/>
      <c r="C65" s="2"/>
      <c r="D65" s="2"/>
      <c r="G65" s="2"/>
      <c r="H65" s="2"/>
      <c r="M65" s="2" t="str">
        <f>IF($B65="","",B65*E65/100)</f>
        <v/>
      </c>
      <c r="N65" s="2" t="str">
        <f>IF($B65="","",B65*F65/100)</f>
        <v/>
      </c>
      <c r="O65" s="2" t="str">
        <f>IF($B65="","",IF(MIN(MAX(I65,0),95)/100=0,0,MIN(MAX(I65,0),95)/100/(1-MIN(MAX(I65,0),95)/100)*(G65+H65)))</f>
        <v/>
      </c>
      <c r="P65" s="2" t="str">
        <f>IF($B65="","",B65*J65/100)</f>
        <v/>
      </c>
      <c r="Q65" s="2" t="str">
        <f>IF($B65="","",B65-M65-N65-G65-O65-P65-C65-D65)</f>
        <v/>
      </c>
      <c r="R65" s="2" t="str">
        <f>IF($B65="","",IF(L65="УСН доходы",B65*K65/100,IF(L65="УСН доходы минус расходы",MAX(0,Q65)*K65/100,0)))</f>
        <v/>
      </c>
      <c r="S65" s="4" t="str">
        <f>IF($B65="","",Q65-R65)</f>
        <v/>
      </c>
      <c r="T65" s="3" t="str">
        <f>IF($B65="","",IF(B65&gt;0,S65/B65,0))</f>
        <v/>
      </c>
      <c r="U65" s="3" t="str">
        <f>IF($B65="","",IF(C65+D65&gt;0,S65/(C65+D65),0))</f>
        <v/>
      </c>
    </row>
    <row r="66" spans="1:21">
      <c r="B66" s="2"/>
      <c r="C66" s="2"/>
      <c r="D66" s="2"/>
      <c r="G66" s="2"/>
      <c r="H66" s="2"/>
      <c r="M66" s="2" t="str">
        <f>IF($B66="","",B66*E66/100)</f>
        <v/>
      </c>
      <c r="N66" s="2" t="str">
        <f>IF($B66="","",B66*F66/100)</f>
        <v/>
      </c>
      <c r="O66" s="2" t="str">
        <f>IF($B66="","",IF(MIN(MAX(I66,0),95)/100=0,0,MIN(MAX(I66,0),95)/100/(1-MIN(MAX(I66,0),95)/100)*(G66+H66)))</f>
        <v/>
      </c>
      <c r="P66" s="2" t="str">
        <f>IF($B66="","",B66*J66/100)</f>
        <v/>
      </c>
      <c r="Q66" s="2" t="str">
        <f>IF($B66="","",B66-M66-N66-G66-O66-P66-C66-D66)</f>
        <v/>
      </c>
      <c r="R66" s="2" t="str">
        <f>IF($B66="","",IF(L66="УСН доходы",B66*K66/100,IF(L66="УСН доходы минус расходы",MAX(0,Q66)*K66/100,0)))</f>
        <v/>
      </c>
      <c r="S66" s="4" t="str">
        <f>IF($B66="","",Q66-R66)</f>
        <v/>
      </c>
      <c r="T66" s="3" t="str">
        <f>IF($B66="","",IF(B66&gt;0,S66/B66,0))</f>
        <v/>
      </c>
      <c r="U66" s="3" t="str">
        <f>IF($B66="","",IF(C66+D66&gt;0,S66/(C66+D66),0))</f>
        <v/>
      </c>
    </row>
    <row r="67" spans="1:21">
      <c r="B67" s="2"/>
      <c r="C67" s="2"/>
      <c r="D67" s="2"/>
      <c r="G67" s="2"/>
      <c r="H67" s="2"/>
      <c r="M67" s="2" t="str">
        <f>IF($B67="","",B67*E67/100)</f>
        <v/>
      </c>
      <c r="N67" s="2" t="str">
        <f>IF($B67="","",B67*F67/100)</f>
        <v/>
      </c>
      <c r="O67" s="2" t="str">
        <f>IF($B67="","",IF(MIN(MAX(I67,0),95)/100=0,0,MIN(MAX(I67,0),95)/100/(1-MIN(MAX(I67,0),95)/100)*(G67+H67)))</f>
        <v/>
      </c>
      <c r="P67" s="2" t="str">
        <f>IF($B67="","",B67*J67/100)</f>
        <v/>
      </c>
      <c r="Q67" s="2" t="str">
        <f>IF($B67="","",B67-M67-N67-G67-O67-P67-C67-D67)</f>
        <v/>
      </c>
      <c r="R67" s="2" t="str">
        <f>IF($B67="","",IF(L67="УСН доходы",B67*K67/100,IF(L67="УСН доходы минус расходы",MAX(0,Q67)*K67/100,0)))</f>
        <v/>
      </c>
      <c r="S67" s="4" t="str">
        <f>IF($B67="","",Q67-R67)</f>
        <v/>
      </c>
      <c r="T67" s="3" t="str">
        <f>IF($B67="","",IF(B67&gt;0,S67/B67,0))</f>
        <v/>
      </c>
      <c r="U67" s="3" t="str">
        <f>IF($B67="","",IF(C67+D67&gt;0,S67/(C67+D67),0))</f>
        <v/>
      </c>
    </row>
    <row r="68" spans="1:21">
      <c r="B68" s="2"/>
      <c r="C68" s="2"/>
      <c r="D68" s="2"/>
      <c r="G68" s="2"/>
      <c r="H68" s="2"/>
      <c r="M68" s="2" t="str">
        <f>IF($B68="","",B68*E68/100)</f>
        <v/>
      </c>
      <c r="N68" s="2" t="str">
        <f>IF($B68="","",B68*F68/100)</f>
        <v/>
      </c>
      <c r="O68" s="2" t="str">
        <f>IF($B68="","",IF(MIN(MAX(I68,0),95)/100=0,0,MIN(MAX(I68,0),95)/100/(1-MIN(MAX(I68,0),95)/100)*(G68+H68)))</f>
        <v/>
      </c>
      <c r="P68" s="2" t="str">
        <f>IF($B68="","",B68*J68/100)</f>
        <v/>
      </c>
      <c r="Q68" s="2" t="str">
        <f>IF($B68="","",B68-M68-N68-G68-O68-P68-C68-D68)</f>
        <v/>
      </c>
      <c r="R68" s="2" t="str">
        <f>IF($B68="","",IF(L68="УСН доходы",B68*K68/100,IF(L68="УСН доходы минус расходы",MAX(0,Q68)*K68/100,0)))</f>
        <v/>
      </c>
      <c r="S68" s="4" t="str">
        <f>IF($B68="","",Q68-R68)</f>
        <v/>
      </c>
      <c r="T68" s="3" t="str">
        <f>IF($B68="","",IF(B68&gt;0,S68/B68,0))</f>
        <v/>
      </c>
      <c r="U68" s="3" t="str">
        <f>IF($B68="","",IF(C68+D68&gt;0,S68/(C68+D68),0))</f>
        <v/>
      </c>
    </row>
    <row r="69" spans="1:21">
      <c r="B69" s="2"/>
      <c r="C69" s="2"/>
      <c r="D69" s="2"/>
      <c r="G69" s="2"/>
      <c r="H69" s="2"/>
      <c r="M69" s="2" t="str">
        <f>IF($B69="","",B69*E69/100)</f>
        <v/>
      </c>
      <c r="N69" s="2" t="str">
        <f>IF($B69="","",B69*F69/100)</f>
        <v/>
      </c>
      <c r="O69" s="2" t="str">
        <f>IF($B69="","",IF(MIN(MAX(I69,0),95)/100=0,0,MIN(MAX(I69,0),95)/100/(1-MIN(MAX(I69,0),95)/100)*(G69+H69)))</f>
        <v/>
      </c>
      <c r="P69" s="2" t="str">
        <f>IF($B69="","",B69*J69/100)</f>
        <v/>
      </c>
      <c r="Q69" s="2" t="str">
        <f>IF($B69="","",B69-M69-N69-G69-O69-P69-C69-D69)</f>
        <v/>
      </c>
      <c r="R69" s="2" t="str">
        <f>IF($B69="","",IF(L69="УСН доходы",B69*K69/100,IF(L69="УСН доходы минус расходы",MAX(0,Q69)*K69/100,0)))</f>
        <v/>
      </c>
      <c r="S69" s="4" t="str">
        <f>IF($B69="","",Q69-R69)</f>
        <v/>
      </c>
      <c r="T69" s="3" t="str">
        <f>IF($B69="","",IF(B69&gt;0,S69/B69,0))</f>
        <v/>
      </c>
      <c r="U69" s="3" t="str">
        <f>IF($B69="","",IF(C69+D69&gt;0,S69/(C69+D69),0))</f>
        <v/>
      </c>
    </row>
    <row r="70" spans="1:21">
      <c r="B70" s="2"/>
      <c r="C70" s="2"/>
      <c r="D70" s="2"/>
      <c r="G70" s="2"/>
      <c r="H70" s="2"/>
      <c r="M70" s="2" t="str">
        <f>IF($B70="","",B70*E70/100)</f>
        <v/>
      </c>
      <c r="N70" s="2" t="str">
        <f>IF($B70="","",B70*F70/100)</f>
        <v/>
      </c>
      <c r="O70" s="2" t="str">
        <f>IF($B70="","",IF(MIN(MAX(I70,0),95)/100=0,0,MIN(MAX(I70,0),95)/100/(1-MIN(MAX(I70,0),95)/100)*(G70+H70)))</f>
        <v/>
      </c>
      <c r="P70" s="2" t="str">
        <f>IF($B70="","",B70*J70/100)</f>
        <v/>
      </c>
      <c r="Q70" s="2" t="str">
        <f>IF($B70="","",B70-M70-N70-G70-O70-P70-C70-D70)</f>
        <v/>
      </c>
      <c r="R70" s="2" t="str">
        <f>IF($B70="","",IF(L70="УСН доходы",B70*K70/100,IF(L70="УСН доходы минус расходы",MAX(0,Q70)*K70/100,0)))</f>
        <v/>
      </c>
      <c r="S70" s="4" t="str">
        <f>IF($B70="","",Q70-R70)</f>
        <v/>
      </c>
      <c r="T70" s="3" t="str">
        <f>IF($B70="","",IF(B70&gt;0,S70/B70,0))</f>
        <v/>
      </c>
      <c r="U70" s="3" t="str">
        <f>IF($B70="","",IF(C70+D70&gt;0,S70/(C70+D70),0))</f>
        <v/>
      </c>
    </row>
    <row r="71" spans="1:21">
      <c r="B71" s="2"/>
      <c r="C71" s="2"/>
      <c r="D71" s="2"/>
      <c r="G71" s="2"/>
      <c r="H71" s="2"/>
      <c r="M71" s="2" t="str">
        <f>IF($B71="","",B71*E71/100)</f>
        <v/>
      </c>
      <c r="N71" s="2" t="str">
        <f>IF($B71="","",B71*F71/100)</f>
        <v/>
      </c>
      <c r="O71" s="2" t="str">
        <f>IF($B71="","",IF(MIN(MAX(I71,0),95)/100=0,0,MIN(MAX(I71,0),95)/100/(1-MIN(MAX(I71,0),95)/100)*(G71+H71)))</f>
        <v/>
      </c>
      <c r="P71" s="2" t="str">
        <f>IF($B71="","",B71*J71/100)</f>
        <v/>
      </c>
      <c r="Q71" s="2" t="str">
        <f>IF($B71="","",B71-M71-N71-G71-O71-P71-C71-D71)</f>
        <v/>
      </c>
      <c r="R71" s="2" t="str">
        <f>IF($B71="","",IF(L71="УСН доходы",B71*K71/100,IF(L71="УСН доходы минус расходы",MAX(0,Q71)*K71/100,0)))</f>
        <v/>
      </c>
      <c r="S71" s="4" t="str">
        <f>IF($B71="","",Q71-R71)</f>
        <v/>
      </c>
      <c r="T71" s="3" t="str">
        <f>IF($B71="","",IF(B71&gt;0,S71/B71,0))</f>
        <v/>
      </c>
      <c r="U71" s="3" t="str">
        <f>IF($B71="","",IF(C71+D71&gt;0,S71/(C71+D71),0))</f>
        <v/>
      </c>
    </row>
    <row r="72" spans="1:21">
      <c r="B72" s="2"/>
      <c r="C72" s="2"/>
      <c r="D72" s="2"/>
      <c r="G72" s="2"/>
      <c r="H72" s="2"/>
      <c r="M72" s="2" t="str">
        <f>IF($B72="","",B72*E72/100)</f>
        <v/>
      </c>
      <c r="N72" s="2" t="str">
        <f>IF($B72="","",B72*F72/100)</f>
        <v/>
      </c>
      <c r="O72" s="2" t="str">
        <f>IF($B72="","",IF(MIN(MAX(I72,0),95)/100=0,0,MIN(MAX(I72,0),95)/100/(1-MIN(MAX(I72,0),95)/100)*(G72+H72)))</f>
        <v/>
      </c>
      <c r="P72" s="2" t="str">
        <f>IF($B72="","",B72*J72/100)</f>
        <v/>
      </c>
      <c r="Q72" s="2" t="str">
        <f>IF($B72="","",B72-M72-N72-G72-O72-P72-C72-D72)</f>
        <v/>
      </c>
      <c r="R72" s="2" t="str">
        <f>IF($B72="","",IF(L72="УСН доходы",B72*K72/100,IF(L72="УСН доходы минус расходы",MAX(0,Q72)*K72/100,0)))</f>
        <v/>
      </c>
      <c r="S72" s="4" t="str">
        <f>IF($B72="","",Q72-R72)</f>
        <v/>
      </c>
      <c r="T72" s="3" t="str">
        <f>IF($B72="","",IF(B72&gt;0,S72/B72,0))</f>
        <v/>
      </c>
      <c r="U72" s="3" t="str">
        <f>IF($B72="","",IF(C72+D72&gt;0,S72/(C72+D72),0))</f>
        <v/>
      </c>
    </row>
    <row r="73" spans="1:21">
      <c r="B73" s="2"/>
      <c r="C73" s="2"/>
      <c r="D73" s="2"/>
      <c r="G73" s="2"/>
      <c r="H73" s="2"/>
      <c r="M73" s="2" t="str">
        <f>IF($B73="","",B73*E73/100)</f>
        <v/>
      </c>
      <c r="N73" s="2" t="str">
        <f>IF($B73="","",B73*F73/100)</f>
        <v/>
      </c>
      <c r="O73" s="2" t="str">
        <f>IF($B73="","",IF(MIN(MAX(I73,0),95)/100=0,0,MIN(MAX(I73,0),95)/100/(1-MIN(MAX(I73,0),95)/100)*(G73+H73)))</f>
        <v/>
      </c>
      <c r="P73" s="2" t="str">
        <f>IF($B73="","",B73*J73/100)</f>
        <v/>
      </c>
      <c r="Q73" s="2" t="str">
        <f>IF($B73="","",B73-M73-N73-G73-O73-P73-C73-D73)</f>
        <v/>
      </c>
      <c r="R73" s="2" t="str">
        <f>IF($B73="","",IF(L73="УСН доходы",B73*K73/100,IF(L73="УСН доходы минус расходы",MAX(0,Q73)*K73/100,0)))</f>
        <v/>
      </c>
      <c r="S73" s="4" t="str">
        <f>IF($B73="","",Q73-R73)</f>
        <v/>
      </c>
      <c r="T73" s="3" t="str">
        <f>IF($B73="","",IF(B73&gt;0,S73/B73,0))</f>
        <v/>
      </c>
      <c r="U73" s="3" t="str">
        <f>IF($B73="","",IF(C73+D73&gt;0,S73/(C73+D73),0))</f>
        <v/>
      </c>
    </row>
    <row r="74" spans="1:21">
      <c r="B74" s="2"/>
      <c r="C74" s="2"/>
      <c r="D74" s="2"/>
      <c r="G74" s="2"/>
      <c r="H74" s="2"/>
      <c r="M74" s="2" t="str">
        <f>IF($B74="","",B74*E74/100)</f>
        <v/>
      </c>
      <c r="N74" s="2" t="str">
        <f>IF($B74="","",B74*F74/100)</f>
        <v/>
      </c>
      <c r="O74" s="2" t="str">
        <f>IF($B74="","",IF(MIN(MAX(I74,0),95)/100=0,0,MIN(MAX(I74,0),95)/100/(1-MIN(MAX(I74,0),95)/100)*(G74+H74)))</f>
        <v/>
      </c>
      <c r="P74" s="2" t="str">
        <f>IF($B74="","",B74*J74/100)</f>
        <v/>
      </c>
      <c r="Q74" s="2" t="str">
        <f>IF($B74="","",B74-M74-N74-G74-O74-P74-C74-D74)</f>
        <v/>
      </c>
      <c r="R74" s="2" t="str">
        <f>IF($B74="","",IF(L74="УСН доходы",B74*K74/100,IF(L74="УСН доходы минус расходы",MAX(0,Q74)*K74/100,0)))</f>
        <v/>
      </c>
      <c r="S74" s="4" t="str">
        <f>IF($B74="","",Q74-R74)</f>
        <v/>
      </c>
      <c r="T74" s="3" t="str">
        <f>IF($B74="","",IF(B74&gt;0,S74/B74,0))</f>
        <v/>
      </c>
      <c r="U74" s="3" t="str">
        <f>IF($B74="","",IF(C74+D74&gt;0,S74/(C74+D74),0))</f>
        <v/>
      </c>
    </row>
    <row r="75" spans="1:21">
      <c r="B75" s="2"/>
      <c r="C75" s="2"/>
      <c r="D75" s="2"/>
      <c r="G75" s="2"/>
      <c r="H75" s="2"/>
      <c r="M75" s="2" t="str">
        <f>IF($B75="","",B75*E75/100)</f>
        <v/>
      </c>
      <c r="N75" s="2" t="str">
        <f>IF($B75="","",B75*F75/100)</f>
        <v/>
      </c>
      <c r="O75" s="2" t="str">
        <f>IF($B75="","",IF(MIN(MAX(I75,0),95)/100=0,0,MIN(MAX(I75,0),95)/100/(1-MIN(MAX(I75,0),95)/100)*(G75+H75)))</f>
        <v/>
      </c>
      <c r="P75" s="2" t="str">
        <f>IF($B75="","",B75*J75/100)</f>
        <v/>
      </c>
      <c r="Q75" s="2" t="str">
        <f>IF($B75="","",B75-M75-N75-G75-O75-P75-C75-D75)</f>
        <v/>
      </c>
      <c r="R75" s="2" t="str">
        <f>IF($B75="","",IF(L75="УСН доходы",B75*K75/100,IF(L75="УСН доходы минус расходы",MAX(0,Q75)*K75/100,0)))</f>
        <v/>
      </c>
      <c r="S75" s="4" t="str">
        <f>IF($B75="","",Q75-R75)</f>
        <v/>
      </c>
      <c r="T75" s="3" t="str">
        <f>IF($B75="","",IF(B75&gt;0,S75/B75,0))</f>
        <v/>
      </c>
      <c r="U75" s="3" t="str">
        <f>IF($B75="","",IF(C75+D75&gt;0,S75/(C75+D75),0))</f>
        <v/>
      </c>
    </row>
    <row r="76" spans="1:21">
      <c r="B76" s="2"/>
      <c r="C76" s="2"/>
      <c r="D76" s="2"/>
      <c r="G76" s="2"/>
      <c r="H76" s="2"/>
      <c r="M76" s="2" t="str">
        <f>IF($B76="","",B76*E76/100)</f>
        <v/>
      </c>
      <c r="N76" s="2" t="str">
        <f>IF($B76="","",B76*F76/100)</f>
        <v/>
      </c>
      <c r="O76" s="2" t="str">
        <f>IF($B76="","",IF(MIN(MAX(I76,0),95)/100=0,0,MIN(MAX(I76,0),95)/100/(1-MIN(MAX(I76,0),95)/100)*(G76+H76)))</f>
        <v/>
      </c>
      <c r="P76" s="2" t="str">
        <f>IF($B76="","",B76*J76/100)</f>
        <v/>
      </c>
      <c r="Q76" s="2" t="str">
        <f>IF($B76="","",B76-M76-N76-G76-O76-P76-C76-D76)</f>
        <v/>
      </c>
      <c r="R76" s="2" t="str">
        <f>IF($B76="","",IF(L76="УСН доходы",B76*K76/100,IF(L76="УСН доходы минус расходы",MAX(0,Q76)*K76/100,0)))</f>
        <v/>
      </c>
      <c r="S76" s="4" t="str">
        <f>IF($B76="","",Q76-R76)</f>
        <v/>
      </c>
      <c r="T76" s="3" t="str">
        <f>IF($B76="","",IF(B76&gt;0,S76/B76,0))</f>
        <v/>
      </c>
      <c r="U76" s="3" t="str">
        <f>IF($B76="","",IF(C76+D76&gt;0,S76/(C76+D76),0))</f>
        <v/>
      </c>
    </row>
    <row r="77" spans="1:21">
      <c r="B77" s="2"/>
      <c r="C77" s="2"/>
      <c r="D77" s="2"/>
      <c r="G77" s="2"/>
      <c r="H77" s="2"/>
      <c r="M77" s="2" t="str">
        <f>IF($B77="","",B77*E77/100)</f>
        <v/>
      </c>
      <c r="N77" s="2" t="str">
        <f>IF($B77="","",B77*F77/100)</f>
        <v/>
      </c>
      <c r="O77" s="2" t="str">
        <f>IF($B77="","",IF(MIN(MAX(I77,0),95)/100=0,0,MIN(MAX(I77,0),95)/100/(1-MIN(MAX(I77,0),95)/100)*(G77+H77)))</f>
        <v/>
      </c>
      <c r="P77" s="2" t="str">
        <f>IF($B77="","",B77*J77/100)</f>
        <v/>
      </c>
      <c r="Q77" s="2" t="str">
        <f>IF($B77="","",B77-M77-N77-G77-O77-P77-C77-D77)</f>
        <v/>
      </c>
      <c r="R77" s="2" t="str">
        <f>IF($B77="","",IF(L77="УСН доходы",B77*K77/100,IF(L77="УСН доходы минус расходы",MAX(0,Q77)*K77/100,0)))</f>
        <v/>
      </c>
      <c r="S77" s="4" t="str">
        <f>IF($B77="","",Q77-R77)</f>
        <v/>
      </c>
      <c r="T77" s="3" t="str">
        <f>IF($B77="","",IF(B77&gt;0,S77/B77,0))</f>
        <v/>
      </c>
      <c r="U77" s="3" t="str">
        <f>IF($B77="","",IF(C77+D77&gt;0,S77/(C77+D77),0))</f>
        <v/>
      </c>
    </row>
    <row r="78" spans="1:21">
      <c r="B78" s="2"/>
      <c r="C78" s="2"/>
      <c r="D78" s="2"/>
      <c r="G78" s="2"/>
      <c r="H78" s="2"/>
      <c r="M78" s="2" t="str">
        <f>IF($B78="","",B78*E78/100)</f>
        <v/>
      </c>
      <c r="N78" s="2" t="str">
        <f>IF($B78="","",B78*F78/100)</f>
        <v/>
      </c>
      <c r="O78" s="2" t="str">
        <f>IF($B78="","",IF(MIN(MAX(I78,0),95)/100=0,0,MIN(MAX(I78,0),95)/100/(1-MIN(MAX(I78,0),95)/100)*(G78+H78)))</f>
        <v/>
      </c>
      <c r="P78" s="2" t="str">
        <f>IF($B78="","",B78*J78/100)</f>
        <v/>
      </c>
      <c r="Q78" s="2" t="str">
        <f>IF($B78="","",B78-M78-N78-G78-O78-P78-C78-D78)</f>
        <v/>
      </c>
      <c r="R78" s="2" t="str">
        <f>IF($B78="","",IF(L78="УСН доходы",B78*K78/100,IF(L78="УСН доходы минус расходы",MAX(0,Q78)*K78/100,0)))</f>
        <v/>
      </c>
      <c r="S78" s="4" t="str">
        <f>IF($B78="","",Q78-R78)</f>
        <v/>
      </c>
      <c r="T78" s="3" t="str">
        <f>IF($B78="","",IF(B78&gt;0,S78/B78,0))</f>
        <v/>
      </c>
      <c r="U78" s="3" t="str">
        <f>IF($B78="","",IF(C78+D78&gt;0,S78/(C78+D78),0))</f>
        <v/>
      </c>
    </row>
    <row r="79" spans="1:21">
      <c r="B79" s="2"/>
      <c r="C79" s="2"/>
      <c r="D79" s="2"/>
      <c r="G79" s="2"/>
      <c r="H79" s="2"/>
      <c r="M79" s="2" t="str">
        <f>IF($B79="","",B79*E79/100)</f>
        <v/>
      </c>
      <c r="N79" s="2" t="str">
        <f>IF($B79="","",B79*F79/100)</f>
        <v/>
      </c>
      <c r="O79" s="2" t="str">
        <f>IF($B79="","",IF(MIN(MAX(I79,0),95)/100=0,0,MIN(MAX(I79,0),95)/100/(1-MIN(MAX(I79,0),95)/100)*(G79+H79)))</f>
        <v/>
      </c>
      <c r="P79" s="2" t="str">
        <f>IF($B79="","",B79*J79/100)</f>
        <v/>
      </c>
      <c r="Q79" s="2" t="str">
        <f>IF($B79="","",B79-M79-N79-G79-O79-P79-C79-D79)</f>
        <v/>
      </c>
      <c r="R79" s="2" t="str">
        <f>IF($B79="","",IF(L79="УСН доходы",B79*K79/100,IF(L79="УСН доходы минус расходы",MAX(0,Q79)*K79/100,0)))</f>
        <v/>
      </c>
      <c r="S79" s="4" t="str">
        <f>IF($B79="","",Q79-R79)</f>
        <v/>
      </c>
      <c r="T79" s="3" t="str">
        <f>IF($B79="","",IF(B79&gt;0,S79/B79,0))</f>
        <v/>
      </c>
      <c r="U79" s="3" t="str">
        <f>IF($B79="","",IF(C79+D79&gt;0,S79/(C79+D79),0))</f>
        <v/>
      </c>
    </row>
    <row r="80" spans="1:21">
      <c r="B80" s="2"/>
      <c r="C80" s="2"/>
      <c r="D80" s="2"/>
      <c r="G80" s="2"/>
      <c r="H80" s="2"/>
      <c r="M80" s="2" t="str">
        <f>IF($B80="","",B80*E80/100)</f>
        <v/>
      </c>
      <c r="N80" s="2" t="str">
        <f>IF($B80="","",B80*F80/100)</f>
        <v/>
      </c>
      <c r="O80" s="2" t="str">
        <f>IF($B80="","",IF(MIN(MAX(I80,0),95)/100=0,0,MIN(MAX(I80,0),95)/100/(1-MIN(MAX(I80,0),95)/100)*(G80+H80)))</f>
        <v/>
      </c>
      <c r="P80" s="2" t="str">
        <f>IF($B80="","",B80*J80/100)</f>
        <v/>
      </c>
      <c r="Q80" s="2" t="str">
        <f>IF($B80="","",B80-M80-N80-G80-O80-P80-C80-D80)</f>
        <v/>
      </c>
      <c r="R80" s="2" t="str">
        <f>IF($B80="","",IF(L80="УСН доходы",B80*K80/100,IF(L80="УСН доходы минус расходы",MAX(0,Q80)*K80/100,0)))</f>
        <v/>
      </c>
      <c r="S80" s="4" t="str">
        <f>IF($B80="","",Q80-R80)</f>
        <v/>
      </c>
      <c r="T80" s="3" t="str">
        <f>IF($B80="","",IF(B80&gt;0,S80/B80,0))</f>
        <v/>
      </c>
      <c r="U80" s="3" t="str">
        <f>IF($B80="","",IF(C80+D80&gt;0,S80/(C80+D80),0))</f>
        <v/>
      </c>
    </row>
    <row r="81" spans="1:21">
      <c r="B81" s="2"/>
      <c r="C81" s="2"/>
      <c r="D81" s="2"/>
      <c r="G81" s="2"/>
      <c r="H81" s="2"/>
      <c r="M81" s="2" t="str">
        <f>IF($B81="","",B81*E81/100)</f>
        <v/>
      </c>
      <c r="N81" s="2" t="str">
        <f>IF($B81="","",B81*F81/100)</f>
        <v/>
      </c>
      <c r="O81" s="2" t="str">
        <f>IF($B81="","",IF(MIN(MAX(I81,0),95)/100=0,0,MIN(MAX(I81,0),95)/100/(1-MIN(MAX(I81,0),95)/100)*(G81+H81)))</f>
        <v/>
      </c>
      <c r="P81" s="2" t="str">
        <f>IF($B81="","",B81*J81/100)</f>
        <v/>
      </c>
      <c r="Q81" s="2" t="str">
        <f>IF($B81="","",B81-M81-N81-G81-O81-P81-C81-D81)</f>
        <v/>
      </c>
      <c r="R81" s="2" t="str">
        <f>IF($B81="","",IF(L81="УСН доходы",B81*K81/100,IF(L81="УСН доходы минус расходы",MAX(0,Q81)*K81/100,0)))</f>
        <v/>
      </c>
      <c r="S81" s="4" t="str">
        <f>IF($B81="","",Q81-R81)</f>
        <v/>
      </c>
      <c r="T81" s="3" t="str">
        <f>IF($B81="","",IF(B81&gt;0,S81/B81,0))</f>
        <v/>
      </c>
      <c r="U81" s="3" t="str">
        <f>IF($B81="","",IF(C81+D81&gt;0,S81/(C81+D81),0))</f>
        <v/>
      </c>
    </row>
    <row r="82" spans="1:21">
      <c r="B82" s="2"/>
      <c r="C82" s="2"/>
      <c r="D82" s="2"/>
      <c r="G82" s="2"/>
      <c r="H82" s="2"/>
      <c r="M82" s="2" t="str">
        <f>IF($B82="","",B82*E82/100)</f>
        <v/>
      </c>
      <c r="N82" s="2" t="str">
        <f>IF($B82="","",B82*F82/100)</f>
        <v/>
      </c>
      <c r="O82" s="2" t="str">
        <f>IF($B82="","",IF(MIN(MAX(I82,0),95)/100=0,0,MIN(MAX(I82,0),95)/100/(1-MIN(MAX(I82,0),95)/100)*(G82+H82)))</f>
        <v/>
      </c>
      <c r="P82" s="2" t="str">
        <f>IF($B82="","",B82*J82/100)</f>
        <v/>
      </c>
      <c r="Q82" s="2" t="str">
        <f>IF($B82="","",B82-M82-N82-G82-O82-P82-C82-D82)</f>
        <v/>
      </c>
      <c r="R82" s="2" t="str">
        <f>IF($B82="","",IF(L82="УСН доходы",B82*K82/100,IF(L82="УСН доходы минус расходы",MAX(0,Q82)*K82/100,0)))</f>
        <v/>
      </c>
      <c r="S82" s="4" t="str">
        <f>IF($B82="","",Q82-R82)</f>
        <v/>
      </c>
      <c r="T82" s="3" t="str">
        <f>IF($B82="","",IF(B82&gt;0,S82/B82,0))</f>
        <v/>
      </c>
      <c r="U82" s="3" t="str">
        <f>IF($B82="","",IF(C82+D82&gt;0,S82/(C82+D82),0))</f>
        <v/>
      </c>
    </row>
    <row r="83" spans="1:21">
      <c r="B83" s="2"/>
      <c r="C83" s="2"/>
      <c r="D83" s="2"/>
      <c r="G83" s="2"/>
      <c r="H83" s="2"/>
      <c r="M83" s="2" t="str">
        <f>IF($B83="","",B83*E83/100)</f>
        <v/>
      </c>
      <c r="N83" s="2" t="str">
        <f>IF($B83="","",B83*F83/100)</f>
        <v/>
      </c>
      <c r="O83" s="2" t="str">
        <f>IF($B83="","",IF(MIN(MAX(I83,0),95)/100=0,0,MIN(MAX(I83,0),95)/100/(1-MIN(MAX(I83,0),95)/100)*(G83+H83)))</f>
        <v/>
      </c>
      <c r="P83" s="2" t="str">
        <f>IF($B83="","",B83*J83/100)</f>
        <v/>
      </c>
      <c r="Q83" s="2" t="str">
        <f>IF($B83="","",B83-M83-N83-G83-O83-P83-C83-D83)</f>
        <v/>
      </c>
      <c r="R83" s="2" t="str">
        <f>IF($B83="","",IF(L83="УСН доходы",B83*K83/100,IF(L83="УСН доходы минус расходы",MAX(0,Q83)*K83/100,0)))</f>
        <v/>
      </c>
      <c r="S83" s="4" t="str">
        <f>IF($B83="","",Q83-R83)</f>
        <v/>
      </c>
      <c r="T83" s="3" t="str">
        <f>IF($B83="","",IF(B83&gt;0,S83/B83,0))</f>
        <v/>
      </c>
      <c r="U83" s="3" t="str">
        <f>IF($B83="","",IF(C83+D83&gt;0,S83/(C83+D83),0))</f>
        <v/>
      </c>
    </row>
    <row r="84" spans="1:21">
      <c r="B84" s="2"/>
      <c r="C84" s="2"/>
      <c r="D84" s="2"/>
      <c r="G84" s="2"/>
      <c r="H84" s="2"/>
      <c r="M84" s="2" t="str">
        <f>IF($B84="","",B84*E84/100)</f>
        <v/>
      </c>
      <c r="N84" s="2" t="str">
        <f>IF($B84="","",B84*F84/100)</f>
        <v/>
      </c>
      <c r="O84" s="2" t="str">
        <f>IF($B84="","",IF(MIN(MAX(I84,0),95)/100=0,0,MIN(MAX(I84,0),95)/100/(1-MIN(MAX(I84,0),95)/100)*(G84+H84)))</f>
        <v/>
      </c>
      <c r="P84" s="2" t="str">
        <f>IF($B84="","",B84*J84/100)</f>
        <v/>
      </c>
      <c r="Q84" s="2" t="str">
        <f>IF($B84="","",B84-M84-N84-G84-O84-P84-C84-D84)</f>
        <v/>
      </c>
      <c r="R84" s="2" t="str">
        <f>IF($B84="","",IF(L84="УСН доходы",B84*K84/100,IF(L84="УСН доходы минус расходы",MAX(0,Q84)*K84/100,0)))</f>
        <v/>
      </c>
      <c r="S84" s="4" t="str">
        <f>IF($B84="","",Q84-R84)</f>
        <v/>
      </c>
      <c r="T84" s="3" t="str">
        <f>IF($B84="","",IF(B84&gt;0,S84/B84,0))</f>
        <v/>
      </c>
      <c r="U84" s="3" t="str">
        <f>IF($B84="","",IF(C84+D84&gt;0,S84/(C84+D84),0))</f>
        <v/>
      </c>
    </row>
    <row r="85" spans="1:21">
      <c r="B85" s="2"/>
      <c r="C85" s="2"/>
      <c r="D85" s="2"/>
      <c r="G85" s="2"/>
      <c r="H85" s="2"/>
      <c r="M85" s="2" t="str">
        <f>IF($B85="","",B85*E85/100)</f>
        <v/>
      </c>
      <c r="N85" s="2" t="str">
        <f>IF($B85="","",B85*F85/100)</f>
        <v/>
      </c>
      <c r="O85" s="2" t="str">
        <f>IF($B85="","",IF(MIN(MAX(I85,0),95)/100=0,0,MIN(MAX(I85,0),95)/100/(1-MIN(MAX(I85,0),95)/100)*(G85+H85)))</f>
        <v/>
      </c>
      <c r="P85" s="2" t="str">
        <f>IF($B85="","",B85*J85/100)</f>
        <v/>
      </c>
      <c r="Q85" s="2" t="str">
        <f>IF($B85="","",B85-M85-N85-G85-O85-P85-C85-D85)</f>
        <v/>
      </c>
      <c r="R85" s="2" t="str">
        <f>IF($B85="","",IF(L85="УСН доходы",B85*K85/100,IF(L85="УСН доходы минус расходы",MAX(0,Q85)*K85/100,0)))</f>
        <v/>
      </c>
      <c r="S85" s="4" t="str">
        <f>IF($B85="","",Q85-R85)</f>
        <v/>
      </c>
      <c r="T85" s="3" t="str">
        <f>IF($B85="","",IF(B85&gt;0,S85/B85,0))</f>
        <v/>
      </c>
      <c r="U85" s="3" t="str">
        <f>IF($B85="","",IF(C85+D85&gt;0,S85/(C85+D85),0))</f>
        <v/>
      </c>
    </row>
    <row r="86" spans="1:21">
      <c r="B86" s="2"/>
      <c r="C86" s="2"/>
      <c r="D86" s="2"/>
      <c r="G86" s="2"/>
      <c r="H86" s="2"/>
      <c r="M86" s="2" t="str">
        <f>IF($B86="","",B86*E86/100)</f>
        <v/>
      </c>
      <c r="N86" s="2" t="str">
        <f>IF($B86="","",B86*F86/100)</f>
        <v/>
      </c>
      <c r="O86" s="2" t="str">
        <f>IF($B86="","",IF(MIN(MAX(I86,0),95)/100=0,0,MIN(MAX(I86,0),95)/100/(1-MIN(MAX(I86,0),95)/100)*(G86+H86)))</f>
        <v/>
      </c>
      <c r="P86" s="2" t="str">
        <f>IF($B86="","",B86*J86/100)</f>
        <v/>
      </c>
      <c r="Q86" s="2" t="str">
        <f>IF($B86="","",B86-M86-N86-G86-O86-P86-C86-D86)</f>
        <v/>
      </c>
      <c r="R86" s="2" t="str">
        <f>IF($B86="","",IF(L86="УСН доходы",B86*K86/100,IF(L86="УСН доходы минус расходы",MAX(0,Q86)*K86/100,0)))</f>
        <v/>
      </c>
      <c r="S86" s="4" t="str">
        <f>IF($B86="","",Q86-R86)</f>
        <v/>
      </c>
      <c r="T86" s="3" t="str">
        <f>IF($B86="","",IF(B86&gt;0,S86/B86,0))</f>
        <v/>
      </c>
      <c r="U86" s="3" t="str">
        <f>IF($B86="","",IF(C86+D86&gt;0,S86/(C86+D86),0))</f>
        <v/>
      </c>
    </row>
    <row r="87" spans="1:21">
      <c r="B87" s="2"/>
      <c r="C87" s="2"/>
      <c r="D87" s="2"/>
      <c r="G87" s="2"/>
      <c r="H87" s="2"/>
      <c r="M87" s="2" t="str">
        <f>IF($B87="","",B87*E87/100)</f>
        <v/>
      </c>
      <c r="N87" s="2" t="str">
        <f>IF($B87="","",B87*F87/100)</f>
        <v/>
      </c>
      <c r="O87" s="2" t="str">
        <f>IF($B87="","",IF(MIN(MAX(I87,0),95)/100=0,0,MIN(MAX(I87,0),95)/100/(1-MIN(MAX(I87,0),95)/100)*(G87+H87)))</f>
        <v/>
      </c>
      <c r="P87" s="2" t="str">
        <f>IF($B87="","",B87*J87/100)</f>
        <v/>
      </c>
      <c r="Q87" s="2" t="str">
        <f>IF($B87="","",B87-M87-N87-G87-O87-P87-C87-D87)</f>
        <v/>
      </c>
      <c r="R87" s="2" t="str">
        <f>IF($B87="","",IF(L87="УСН доходы",B87*K87/100,IF(L87="УСН доходы минус расходы",MAX(0,Q87)*K87/100,0)))</f>
        <v/>
      </c>
      <c r="S87" s="4" t="str">
        <f>IF($B87="","",Q87-R87)</f>
        <v/>
      </c>
      <c r="T87" s="3" t="str">
        <f>IF($B87="","",IF(B87&gt;0,S87/B87,0))</f>
        <v/>
      </c>
      <c r="U87" s="3" t="str">
        <f>IF($B87="","",IF(C87+D87&gt;0,S87/(C87+D87),0))</f>
        <v/>
      </c>
    </row>
    <row r="88" spans="1:21">
      <c r="B88" s="2"/>
      <c r="C88" s="2"/>
      <c r="D88" s="2"/>
      <c r="G88" s="2"/>
      <c r="H88" s="2"/>
      <c r="M88" s="2" t="str">
        <f>IF($B88="","",B88*E88/100)</f>
        <v/>
      </c>
      <c r="N88" s="2" t="str">
        <f>IF($B88="","",B88*F88/100)</f>
        <v/>
      </c>
      <c r="O88" s="2" t="str">
        <f>IF($B88="","",IF(MIN(MAX(I88,0),95)/100=0,0,MIN(MAX(I88,0),95)/100/(1-MIN(MAX(I88,0),95)/100)*(G88+H88)))</f>
        <v/>
      </c>
      <c r="P88" s="2" t="str">
        <f>IF($B88="","",B88*J88/100)</f>
        <v/>
      </c>
      <c r="Q88" s="2" t="str">
        <f>IF($B88="","",B88-M88-N88-G88-O88-P88-C88-D88)</f>
        <v/>
      </c>
      <c r="R88" s="2" t="str">
        <f>IF($B88="","",IF(L88="УСН доходы",B88*K88/100,IF(L88="УСН доходы минус расходы",MAX(0,Q88)*K88/100,0)))</f>
        <v/>
      </c>
      <c r="S88" s="4" t="str">
        <f>IF($B88="","",Q88-R88)</f>
        <v/>
      </c>
      <c r="T88" s="3" t="str">
        <f>IF($B88="","",IF(B88&gt;0,S88/B88,0))</f>
        <v/>
      </c>
      <c r="U88" s="3" t="str">
        <f>IF($B88="","",IF(C88+D88&gt;0,S88/(C88+D88),0))</f>
        <v/>
      </c>
    </row>
    <row r="89" spans="1:21">
      <c r="B89" s="2"/>
      <c r="C89" s="2"/>
      <c r="D89" s="2"/>
      <c r="G89" s="2"/>
      <c r="H89" s="2"/>
      <c r="M89" s="2" t="str">
        <f>IF($B89="","",B89*E89/100)</f>
        <v/>
      </c>
      <c r="N89" s="2" t="str">
        <f>IF($B89="","",B89*F89/100)</f>
        <v/>
      </c>
      <c r="O89" s="2" t="str">
        <f>IF($B89="","",IF(MIN(MAX(I89,0),95)/100=0,0,MIN(MAX(I89,0),95)/100/(1-MIN(MAX(I89,0),95)/100)*(G89+H89)))</f>
        <v/>
      </c>
      <c r="P89" s="2" t="str">
        <f>IF($B89="","",B89*J89/100)</f>
        <v/>
      </c>
      <c r="Q89" s="2" t="str">
        <f>IF($B89="","",B89-M89-N89-G89-O89-P89-C89-D89)</f>
        <v/>
      </c>
      <c r="R89" s="2" t="str">
        <f>IF($B89="","",IF(L89="УСН доходы",B89*K89/100,IF(L89="УСН доходы минус расходы",MAX(0,Q89)*K89/100,0)))</f>
        <v/>
      </c>
      <c r="S89" s="4" t="str">
        <f>IF($B89="","",Q89-R89)</f>
        <v/>
      </c>
      <c r="T89" s="3" t="str">
        <f>IF($B89="","",IF(B89&gt;0,S89/B89,0))</f>
        <v/>
      </c>
      <c r="U89" s="3" t="str">
        <f>IF($B89="","",IF(C89+D89&gt;0,S89/(C89+D89),0))</f>
        <v/>
      </c>
    </row>
    <row r="90" spans="1:21">
      <c r="B90" s="2"/>
      <c r="C90" s="2"/>
      <c r="D90" s="2"/>
      <c r="G90" s="2"/>
      <c r="H90" s="2"/>
      <c r="M90" s="2" t="str">
        <f>IF($B90="","",B90*E90/100)</f>
        <v/>
      </c>
      <c r="N90" s="2" t="str">
        <f>IF($B90="","",B90*F90/100)</f>
        <v/>
      </c>
      <c r="O90" s="2" t="str">
        <f>IF($B90="","",IF(MIN(MAX(I90,0),95)/100=0,0,MIN(MAX(I90,0),95)/100/(1-MIN(MAX(I90,0),95)/100)*(G90+H90)))</f>
        <v/>
      </c>
      <c r="P90" s="2" t="str">
        <f>IF($B90="","",B90*J90/100)</f>
        <v/>
      </c>
      <c r="Q90" s="2" t="str">
        <f>IF($B90="","",B90-M90-N90-G90-O90-P90-C90-D90)</f>
        <v/>
      </c>
      <c r="R90" s="2" t="str">
        <f>IF($B90="","",IF(L90="УСН доходы",B90*K90/100,IF(L90="УСН доходы минус расходы",MAX(0,Q90)*K90/100,0)))</f>
        <v/>
      </c>
      <c r="S90" s="4" t="str">
        <f>IF($B90="","",Q90-R90)</f>
        <v/>
      </c>
      <c r="T90" s="3" t="str">
        <f>IF($B90="","",IF(B90&gt;0,S90/B90,0))</f>
        <v/>
      </c>
      <c r="U90" s="3" t="str">
        <f>IF($B90="","",IF(C90+D90&gt;0,S90/(C90+D90),0))</f>
        <v/>
      </c>
    </row>
    <row r="91" spans="1:21">
      <c r="B91" s="2"/>
      <c r="C91" s="2"/>
      <c r="D91" s="2"/>
      <c r="G91" s="2"/>
      <c r="H91" s="2"/>
      <c r="M91" s="2" t="str">
        <f>IF($B91="","",B91*E91/100)</f>
        <v/>
      </c>
      <c r="N91" s="2" t="str">
        <f>IF($B91="","",B91*F91/100)</f>
        <v/>
      </c>
      <c r="O91" s="2" t="str">
        <f>IF($B91="","",IF(MIN(MAX(I91,0),95)/100=0,0,MIN(MAX(I91,0),95)/100/(1-MIN(MAX(I91,0),95)/100)*(G91+H91)))</f>
        <v/>
      </c>
      <c r="P91" s="2" t="str">
        <f>IF($B91="","",B91*J91/100)</f>
        <v/>
      </c>
      <c r="Q91" s="2" t="str">
        <f>IF($B91="","",B91-M91-N91-G91-O91-P91-C91-D91)</f>
        <v/>
      </c>
      <c r="R91" s="2" t="str">
        <f>IF($B91="","",IF(L91="УСН доходы",B91*K91/100,IF(L91="УСН доходы минус расходы",MAX(0,Q91)*K91/100,0)))</f>
        <v/>
      </c>
      <c r="S91" s="4" t="str">
        <f>IF($B91="","",Q91-R91)</f>
        <v/>
      </c>
      <c r="T91" s="3" t="str">
        <f>IF($B91="","",IF(B91&gt;0,S91/B91,0))</f>
        <v/>
      </c>
      <c r="U91" s="3" t="str">
        <f>IF($B91="","",IF(C91+D91&gt;0,S91/(C91+D91),0))</f>
        <v/>
      </c>
    </row>
    <row r="92" spans="1:21">
      <c r="B92" s="2"/>
      <c r="C92" s="2"/>
      <c r="D92" s="2"/>
      <c r="G92" s="2"/>
      <c r="H92" s="2"/>
      <c r="M92" s="2" t="str">
        <f>IF($B92="","",B92*E92/100)</f>
        <v/>
      </c>
      <c r="N92" s="2" t="str">
        <f>IF($B92="","",B92*F92/100)</f>
        <v/>
      </c>
      <c r="O92" s="2" t="str">
        <f>IF($B92="","",IF(MIN(MAX(I92,0),95)/100=0,0,MIN(MAX(I92,0),95)/100/(1-MIN(MAX(I92,0),95)/100)*(G92+H92)))</f>
        <v/>
      </c>
      <c r="P92" s="2" t="str">
        <f>IF($B92="","",B92*J92/100)</f>
        <v/>
      </c>
      <c r="Q92" s="2" t="str">
        <f>IF($B92="","",B92-M92-N92-G92-O92-P92-C92-D92)</f>
        <v/>
      </c>
      <c r="R92" s="2" t="str">
        <f>IF($B92="","",IF(L92="УСН доходы",B92*K92/100,IF(L92="УСН доходы минус расходы",MAX(0,Q92)*K92/100,0)))</f>
        <v/>
      </c>
      <c r="S92" s="4" t="str">
        <f>IF($B92="","",Q92-R92)</f>
        <v/>
      </c>
      <c r="T92" s="3" t="str">
        <f>IF($B92="","",IF(B92&gt;0,S92/B92,0))</f>
        <v/>
      </c>
      <c r="U92" s="3" t="str">
        <f>IF($B92="","",IF(C92+D92&gt;0,S92/(C92+D92),0))</f>
        <v/>
      </c>
    </row>
    <row r="93" spans="1:21">
      <c r="B93" s="2"/>
      <c r="C93" s="2"/>
      <c r="D93" s="2"/>
      <c r="G93" s="2"/>
      <c r="H93" s="2"/>
      <c r="M93" s="2" t="str">
        <f>IF($B93="","",B93*E93/100)</f>
        <v/>
      </c>
      <c r="N93" s="2" t="str">
        <f>IF($B93="","",B93*F93/100)</f>
        <v/>
      </c>
      <c r="O93" s="2" t="str">
        <f>IF($B93="","",IF(MIN(MAX(I93,0),95)/100=0,0,MIN(MAX(I93,0),95)/100/(1-MIN(MAX(I93,0),95)/100)*(G93+H93)))</f>
        <v/>
      </c>
      <c r="P93" s="2" t="str">
        <f>IF($B93="","",B93*J93/100)</f>
        <v/>
      </c>
      <c r="Q93" s="2" t="str">
        <f>IF($B93="","",B93-M93-N93-G93-O93-P93-C93-D93)</f>
        <v/>
      </c>
      <c r="R93" s="2" t="str">
        <f>IF($B93="","",IF(L93="УСН доходы",B93*K93/100,IF(L93="УСН доходы минус расходы",MAX(0,Q93)*K93/100,0)))</f>
        <v/>
      </c>
      <c r="S93" s="4" t="str">
        <f>IF($B93="","",Q93-R93)</f>
        <v/>
      </c>
      <c r="T93" s="3" t="str">
        <f>IF($B93="","",IF(B93&gt;0,S93/B93,0))</f>
        <v/>
      </c>
      <c r="U93" s="3" t="str">
        <f>IF($B93="","",IF(C93+D93&gt;0,S93/(C93+D93),0))</f>
        <v/>
      </c>
    </row>
    <row r="94" spans="1:21">
      <c r="B94" s="2"/>
      <c r="C94" s="2"/>
      <c r="D94" s="2"/>
      <c r="G94" s="2"/>
      <c r="H94" s="2"/>
      <c r="M94" s="2" t="str">
        <f>IF($B94="","",B94*E94/100)</f>
        <v/>
      </c>
      <c r="N94" s="2" t="str">
        <f>IF($B94="","",B94*F94/100)</f>
        <v/>
      </c>
      <c r="O94" s="2" t="str">
        <f>IF($B94="","",IF(MIN(MAX(I94,0),95)/100=0,0,MIN(MAX(I94,0),95)/100/(1-MIN(MAX(I94,0),95)/100)*(G94+H94)))</f>
        <v/>
      </c>
      <c r="P94" s="2" t="str">
        <f>IF($B94="","",B94*J94/100)</f>
        <v/>
      </c>
      <c r="Q94" s="2" t="str">
        <f>IF($B94="","",B94-M94-N94-G94-O94-P94-C94-D94)</f>
        <v/>
      </c>
      <c r="R94" s="2" t="str">
        <f>IF($B94="","",IF(L94="УСН доходы",B94*K94/100,IF(L94="УСН доходы минус расходы",MAX(0,Q94)*K94/100,0)))</f>
        <v/>
      </c>
      <c r="S94" s="4" t="str">
        <f>IF($B94="","",Q94-R94)</f>
        <v/>
      </c>
      <c r="T94" s="3" t="str">
        <f>IF($B94="","",IF(B94&gt;0,S94/B94,0))</f>
        <v/>
      </c>
      <c r="U94" s="3" t="str">
        <f>IF($B94="","",IF(C94+D94&gt;0,S94/(C94+D94),0))</f>
        <v/>
      </c>
    </row>
    <row r="95" spans="1:21">
      <c r="B95" s="2"/>
      <c r="C95" s="2"/>
      <c r="D95" s="2"/>
      <c r="G95" s="2"/>
      <c r="H95" s="2"/>
      <c r="M95" s="2" t="str">
        <f>IF($B95="","",B95*E95/100)</f>
        <v/>
      </c>
      <c r="N95" s="2" t="str">
        <f>IF($B95="","",B95*F95/100)</f>
        <v/>
      </c>
      <c r="O95" s="2" t="str">
        <f>IF($B95="","",IF(MIN(MAX(I95,0),95)/100=0,0,MIN(MAX(I95,0),95)/100/(1-MIN(MAX(I95,0),95)/100)*(G95+H95)))</f>
        <v/>
      </c>
      <c r="P95" s="2" t="str">
        <f>IF($B95="","",B95*J95/100)</f>
        <v/>
      </c>
      <c r="Q95" s="2" t="str">
        <f>IF($B95="","",B95-M95-N95-G95-O95-P95-C95-D95)</f>
        <v/>
      </c>
      <c r="R95" s="2" t="str">
        <f>IF($B95="","",IF(L95="УСН доходы",B95*K95/100,IF(L95="УСН доходы минус расходы",MAX(0,Q95)*K95/100,0)))</f>
        <v/>
      </c>
      <c r="S95" s="4" t="str">
        <f>IF($B95="","",Q95-R95)</f>
        <v/>
      </c>
      <c r="T95" s="3" t="str">
        <f>IF($B95="","",IF(B95&gt;0,S95/B95,0))</f>
        <v/>
      </c>
      <c r="U95" s="3" t="str">
        <f>IF($B95="","",IF(C95+D95&gt;0,S95/(C95+D95),0))</f>
        <v/>
      </c>
    </row>
    <row r="96" spans="1:21">
      <c r="B96" s="2"/>
      <c r="C96" s="2"/>
      <c r="D96" s="2"/>
      <c r="G96" s="2"/>
      <c r="H96" s="2"/>
      <c r="M96" s="2" t="str">
        <f>IF($B96="","",B96*E96/100)</f>
        <v/>
      </c>
      <c r="N96" s="2" t="str">
        <f>IF($B96="","",B96*F96/100)</f>
        <v/>
      </c>
      <c r="O96" s="2" t="str">
        <f>IF($B96="","",IF(MIN(MAX(I96,0),95)/100=0,0,MIN(MAX(I96,0),95)/100/(1-MIN(MAX(I96,0),95)/100)*(G96+H96)))</f>
        <v/>
      </c>
      <c r="P96" s="2" t="str">
        <f>IF($B96="","",B96*J96/100)</f>
        <v/>
      </c>
      <c r="Q96" s="2" t="str">
        <f>IF($B96="","",B96-M96-N96-G96-O96-P96-C96-D96)</f>
        <v/>
      </c>
      <c r="R96" s="2" t="str">
        <f>IF($B96="","",IF(L96="УСН доходы",B96*K96/100,IF(L96="УСН доходы минус расходы",MAX(0,Q96)*K96/100,0)))</f>
        <v/>
      </c>
      <c r="S96" s="4" t="str">
        <f>IF($B96="","",Q96-R96)</f>
        <v/>
      </c>
      <c r="T96" s="3" t="str">
        <f>IF($B96="","",IF(B96&gt;0,S96/B96,0))</f>
        <v/>
      </c>
      <c r="U96" s="3" t="str">
        <f>IF($B96="","",IF(C96+D96&gt;0,S96/(C96+D96),0))</f>
        <v/>
      </c>
    </row>
    <row r="97" spans="1:21">
      <c r="B97" s="2"/>
      <c r="C97" s="2"/>
      <c r="D97" s="2"/>
      <c r="G97" s="2"/>
      <c r="H97" s="2"/>
      <c r="M97" s="2" t="str">
        <f>IF($B97="","",B97*E97/100)</f>
        <v/>
      </c>
      <c r="N97" s="2" t="str">
        <f>IF($B97="","",B97*F97/100)</f>
        <v/>
      </c>
      <c r="O97" s="2" t="str">
        <f>IF($B97="","",IF(MIN(MAX(I97,0),95)/100=0,0,MIN(MAX(I97,0),95)/100/(1-MIN(MAX(I97,0),95)/100)*(G97+H97)))</f>
        <v/>
      </c>
      <c r="P97" s="2" t="str">
        <f>IF($B97="","",B97*J97/100)</f>
        <v/>
      </c>
      <c r="Q97" s="2" t="str">
        <f>IF($B97="","",B97-M97-N97-G97-O97-P97-C97-D97)</f>
        <v/>
      </c>
      <c r="R97" s="2" t="str">
        <f>IF($B97="","",IF(L97="УСН доходы",B97*K97/100,IF(L97="УСН доходы минус расходы",MAX(0,Q97)*K97/100,0)))</f>
        <v/>
      </c>
      <c r="S97" s="4" t="str">
        <f>IF($B97="","",Q97-R97)</f>
        <v/>
      </c>
      <c r="T97" s="3" t="str">
        <f>IF($B97="","",IF(B97&gt;0,S97/B97,0))</f>
        <v/>
      </c>
      <c r="U97" s="3" t="str">
        <f>IF($B97="","",IF(C97+D97&gt;0,S97/(C97+D97),0))</f>
        <v/>
      </c>
    </row>
    <row r="98" spans="1:21">
      <c r="B98" s="2"/>
      <c r="C98" s="2"/>
      <c r="D98" s="2"/>
      <c r="G98" s="2"/>
      <c r="H98" s="2"/>
      <c r="M98" s="2" t="str">
        <f>IF($B98="","",B98*E98/100)</f>
        <v/>
      </c>
      <c r="N98" s="2" t="str">
        <f>IF($B98="","",B98*F98/100)</f>
        <v/>
      </c>
      <c r="O98" s="2" t="str">
        <f>IF($B98="","",IF(MIN(MAX(I98,0),95)/100=0,0,MIN(MAX(I98,0),95)/100/(1-MIN(MAX(I98,0),95)/100)*(G98+H98)))</f>
        <v/>
      </c>
      <c r="P98" s="2" t="str">
        <f>IF($B98="","",B98*J98/100)</f>
        <v/>
      </c>
      <c r="Q98" s="2" t="str">
        <f>IF($B98="","",B98-M98-N98-G98-O98-P98-C98-D98)</f>
        <v/>
      </c>
      <c r="R98" s="2" t="str">
        <f>IF($B98="","",IF(L98="УСН доходы",B98*K98/100,IF(L98="УСН доходы минус расходы",MAX(0,Q98)*K98/100,0)))</f>
        <v/>
      </c>
      <c r="S98" s="4" t="str">
        <f>IF($B98="","",Q98-R98)</f>
        <v/>
      </c>
      <c r="T98" s="3" t="str">
        <f>IF($B98="","",IF(B98&gt;0,S98/B98,0))</f>
        <v/>
      </c>
      <c r="U98" s="3" t="str">
        <f>IF($B98="","",IF(C98+D98&gt;0,S98/(C98+D98),0))</f>
        <v/>
      </c>
    </row>
    <row r="99" spans="1:21">
      <c r="B99" s="2"/>
      <c r="C99" s="2"/>
      <c r="D99" s="2"/>
      <c r="G99" s="2"/>
      <c r="H99" s="2"/>
      <c r="M99" s="2" t="str">
        <f>IF($B99="","",B99*E99/100)</f>
        <v/>
      </c>
      <c r="N99" s="2" t="str">
        <f>IF($B99="","",B99*F99/100)</f>
        <v/>
      </c>
      <c r="O99" s="2" t="str">
        <f>IF($B99="","",IF(MIN(MAX(I99,0),95)/100=0,0,MIN(MAX(I99,0),95)/100/(1-MIN(MAX(I99,0),95)/100)*(G99+H99)))</f>
        <v/>
      </c>
      <c r="P99" s="2" t="str">
        <f>IF($B99="","",B99*J99/100)</f>
        <v/>
      </c>
      <c r="Q99" s="2" t="str">
        <f>IF($B99="","",B99-M99-N99-G99-O99-P99-C99-D99)</f>
        <v/>
      </c>
      <c r="R99" s="2" t="str">
        <f>IF($B99="","",IF(L99="УСН доходы",B99*K99/100,IF(L99="УСН доходы минус расходы",MAX(0,Q99)*K99/100,0)))</f>
        <v/>
      </c>
      <c r="S99" s="4" t="str">
        <f>IF($B99="","",Q99-R99)</f>
        <v/>
      </c>
      <c r="T99" s="3" t="str">
        <f>IF($B99="","",IF(B99&gt;0,S99/B99,0))</f>
        <v/>
      </c>
      <c r="U99" s="3" t="str">
        <f>IF($B99="","",IF(C99+D99&gt;0,S99/(C99+D99),0))</f>
        <v/>
      </c>
    </row>
    <row r="100" spans="1:21">
      <c r="B100" s="2"/>
      <c r="C100" s="2"/>
      <c r="D100" s="2"/>
      <c r="G100" s="2"/>
      <c r="H100" s="2"/>
      <c r="M100" s="2" t="str">
        <f>IF($B100="","",B100*E100/100)</f>
        <v/>
      </c>
      <c r="N100" s="2" t="str">
        <f>IF($B100="","",B100*F100/100)</f>
        <v/>
      </c>
      <c r="O100" s="2" t="str">
        <f>IF($B100="","",IF(MIN(MAX(I100,0),95)/100=0,0,MIN(MAX(I100,0),95)/100/(1-MIN(MAX(I100,0),95)/100)*(G100+H100)))</f>
        <v/>
      </c>
      <c r="P100" s="2" t="str">
        <f>IF($B100="","",B100*J100/100)</f>
        <v/>
      </c>
      <c r="Q100" s="2" t="str">
        <f>IF($B100="","",B100-M100-N100-G100-O100-P100-C100-D100)</f>
        <v/>
      </c>
      <c r="R100" s="2" t="str">
        <f>IF($B100="","",IF(L100="УСН доходы",B100*K100/100,IF(L100="УСН доходы минус расходы",MAX(0,Q100)*K100/100,0)))</f>
        <v/>
      </c>
      <c r="S100" s="4" t="str">
        <f>IF($B100="","",Q100-R100)</f>
        <v/>
      </c>
      <c r="T100" s="3" t="str">
        <f>IF($B100="","",IF(B100&gt;0,S100/B100,0))</f>
        <v/>
      </c>
      <c r="U100" s="3" t="str">
        <f>IF($B100="","",IF(C100+D100&gt;0,S100/(C100+D100),0))</f>
        <v/>
      </c>
    </row>
    <row r="101" spans="1:21">
      <c r="B101" s="2"/>
      <c r="C101" s="2"/>
      <c r="D101" s="2"/>
      <c r="G101" s="2"/>
      <c r="H101" s="2"/>
      <c r="M101" s="2" t="str">
        <f>IF($B101="","",B101*E101/100)</f>
        <v/>
      </c>
      <c r="N101" s="2" t="str">
        <f>IF($B101="","",B101*F101/100)</f>
        <v/>
      </c>
      <c r="O101" s="2" t="str">
        <f>IF($B101="","",IF(MIN(MAX(I101,0),95)/100=0,0,MIN(MAX(I101,0),95)/100/(1-MIN(MAX(I101,0),95)/100)*(G101+H101)))</f>
        <v/>
      </c>
      <c r="P101" s="2" t="str">
        <f>IF($B101="","",B101*J101/100)</f>
        <v/>
      </c>
      <c r="Q101" s="2" t="str">
        <f>IF($B101="","",B101-M101-N101-G101-O101-P101-C101-D101)</f>
        <v/>
      </c>
      <c r="R101" s="2" t="str">
        <f>IF($B101="","",IF(L101="УСН доходы",B101*K101/100,IF(L101="УСН доходы минус расходы",MAX(0,Q101)*K101/100,0)))</f>
        <v/>
      </c>
      <c r="S101" s="4" t="str">
        <f>IF($B101="","",Q101-R101)</f>
        <v/>
      </c>
      <c r="T101" s="3" t="str">
        <f>IF($B101="","",IF(B101&gt;0,S101/B101,0))</f>
        <v/>
      </c>
      <c r="U101" s="3" t="str">
        <f>IF($B101="","",IF(C101+D101&gt;0,S101/(C101+D101),0))</f>
        <v/>
      </c>
    </row>
    <row r="102" spans="1:21">
      <c r="B102" s="2"/>
      <c r="C102" s="2"/>
      <c r="D102" s="2"/>
      <c r="G102" s="2"/>
      <c r="H102" s="2"/>
      <c r="M102" s="2" t="str">
        <f>IF($B102="","",B102*E102/100)</f>
        <v/>
      </c>
      <c r="N102" s="2" t="str">
        <f>IF($B102="","",B102*F102/100)</f>
        <v/>
      </c>
      <c r="O102" s="2" t="str">
        <f>IF($B102="","",IF(MIN(MAX(I102,0),95)/100=0,0,MIN(MAX(I102,0),95)/100/(1-MIN(MAX(I102,0),95)/100)*(G102+H102)))</f>
        <v/>
      </c>
      <c r="P102" s="2" t="str">
        <f>IF($B102="","",B102*J102/100)</f>
        <v/>
      </c>
      <c r="Q102" s="2" t="str">
        <f>IF($B102="","",B102-M102-N102-G102-O102-P102-C102-D102)</f>
        <v/>
      </c>
      <c r="R102" s="2" t="str">
        <f>IF($B102="","",IF(L102="УСН доходы",B102*K102/100,IF(L102="УСН доходы минус расходы",MAX(0,Q102)*K102/100,0)))</f>
        <v/>
      </c>
      <c r="S102" s="4" t="str">
        <f>IF($B102="","",Q102-R102)</f>
        <v/>
      </c>
      <c r="T102" s="3" t="str">
        <f>IF($B102="","",IF(B102&gt;0,S102/B102,0))</f>
        <v/>
      </c>
      <c r="U102" s="3" t="str">
        <f>IF($B102="","",IF(C102+D102&gt;0,S102/(C102+D102),0))</f>
        <v/>
      </c>
    </row>
    <row r="103" spans="1:21">
      <c r="B103" s="2"/>
      <c r="C103" s="2"/>
      <c r="D103" s="2"/>
      <c r="G103" s="2"/>
      <c r="H103" s="2"/>
      <c r="M103" s="2" t="str">
        <f>IF($B103="","",B103*E103/100)</f>
        <v/>
      </c>
      <c r="N103" s="2" t="str">
        <f>IF($B103="","",B103*F103/100)</f>
        <v/>
      </c>
      <c r="O103" s="2" t="str">
        <f>IF($B103="","",IF(MIN(MAX(I103,0),95)/100=0,0,MIN(MAX(I103,0),95)/100/(1-MIN(MAX(I103,0),95)/100)*(G103+H103)))</f>
        <v/>
      </c>
      <c r="P103" s="2" t="str">
        <f>IF($B103="","",B103*J103/100)</f>
        <v/>
      </c>
      <c r="Q103" s="2" t="str">
        <f>IF($B103="","",B103-M103-N103-G103-O103-P103-C103-D103)</f>
        <v/>
      </c>
      <c r="R103" s="2" t="str">
        <f>IF($B103="","",IF(L103="УСН доходы",B103*K103/100,IF(L103="УСН доходы минус расходы",MAX(0,Q103)*K103/100,0)))</f>
        <v/>
      </c>
      <c r="S103" s="4" t="str">
        <f>IF($B103="","",Q103-R103)</f>
        <v/>
      </c>
      <c r="T103" s="3" t="str">
        <f>IF($B103="","",IF(B103&gt;0,S103/B103,0))</f>
        <v/>
      </c>
      <c r="U103" s="3" t="str">
        <f>IF($B103="","",IF(C103+D103&gt;0,S103/(C103+D103),0))</f>
        <v/>
      </c>
    </row>
    <row r="104" spans="1:21">
      <c r="B104" s="2"/>
      <c r="C104" s="2"/>
      <c r="D104" s="2"/>
      <c r="G104" s="2"/>
      <c r="H104" s="2"/>
      <c r="M104" s="2" t="str">
        <f>IF($B104="","",B104*E104/100)</f>
        <v/>
      </c>
      <c r="N104" s="2" t="str">
        <f>IF($B104="","",B104*F104/100)</f>
        <v/>
      </c>
      <c r="O104" s="2" t="str">
        <f>IF($B104="","",IF(MIN(MAX(I104,0),95)/100=0,0,MIN(MAX(I104,0),95)/100/(1-MIN(MAX(I104,0),95)/100)*(G104+H104)))</f>
        <v/>
      </c>
      <c r="P104" s="2" t="str">
        <f>IF($B104="","",B104*J104/100)</f>
        <v/>
      </c>
      <c r="Q104" s="2" t="str">
        <f>IF($B104="","",B104-M104-N104-G104-O104-P104-C104-D104)</f>
        <v/>
      </c>
      <c r="R104" s="2" t="str">
        <f>IF($B104="","",IF(L104="УСН доходы",B104*K104/100,IF(L104="УСН доходы минус расходы",MAX(0,Q104)*K104/100,0)))</f>
        <v/>
      </c>
      <c r="S104" s="4" t="str">
        <f>IF($B104="","",Q104-R104)</f>
        <v/>
      </c>
      <c r="T104" s="3" t="str">
        <f>IF($B104="","",IF(B104&gt;0,S104/B104,0))</f>
        <v/>
      </c>
      <c r="U104" s="3" t="str">
        <f>IF($B104="","",IF(C104+D104&gt;0,S104/(C104+D104),0))</f>
        <v/>
      </c>
    </row>
    <row r="105" spans="1:21">
      <c r="B105" s="2"/>
      <c r="C105" s="2"/>
      <c r="D105" s="2"/>
      <c r="G105" s="2"/>
      <c r="H105" s="2"/>
      <c r="M105" s="2" t="str">
        <f>IF($B105="","",B105*E105/100)</f>
        <v/>
      </c>
      <c r="N105" s="2" t="str">
        <f>IF($B105="","",B105*F105/100)</f>
        <v/>
      </c>
      <c r="O105" s="2" t="str">
        <f>IF($B105="","",IF(MIN(MAX(I105,0),95)/100=0,0,MIN(MAX(I105,0),95)/100/(1-MIN(MAX(I105,0),95)/100)*(G105+H105)))</f>
        <v/>
      </c>
      <c r="P105" s="2" t="str">
        <f>IF($B105="","",B105*J105/100)</f>
        <v/>
      </c>
      <c r="Q105" s="2" t="str">
        <f>IF($B105="","",B105-M105-N105-G105-O105-P105-C105-D105)</f>
        <v/>
      </c>
      <c r="R105" s="2" t="str">
        <f>IF($B105="","",IF(L105="УСН доходы",B105*K105/100,IF(L105="УСН доходы минус расходы",MAX(0,Q105)*K105/100,0)))</f>
        <v/>
      </c>
      <c r="S105" s="4" t="str">
        <f>IF($B105="","",Q105-R105)</f>
        <v/>
      </c>
      <c r="T105" s="3" t="str">
        <f>IF($B105="","",IF(B105&gt;0,S105/B105,0))</f>
        <v/>
      </c>
      <c r="U105" s="3" t="str">
        <f>IF($B105="","",IF(C105+D105&gt;0,S105/(C105+D105),0))</f>
        <v/>
      </c>
    </row>
    <row r="106" spans="1:21">
      <c r="B106" s="2"/>
      <c r="C106" s="2"/>
      <c r="D106" s="2"/>
      <c r="G106" s="2"/>
      <c r="H106" s="2"/>
      <c r="M106" s="2" t="str">
        <f>IF($B106="","",B106*E106/100)</f>
        <v/>
      </c>
      <c r="N106" s="2" t="str">
        <f>IF($B106="","",B106*F106/100)</f>
        <v/>
      </c>
      <c r="O106" s="2" t="str">
        <f>IF($B106="","",IF(MIN(MAX(I106,0),95)/100=0,0,MIN(MAX(I106,0),95)/100/(1-MIN(MAX(I106,0),95)/100)*(G106+H106)))</f>
        <v/>
      </c>
      <c r="P106" s="2" t="str">
        <f>IF($B106="","",B106*J106/100)</f>
        <v/>
      </c>
      <c r="Q106" s="2" t="str">
        <f>IF($B106="","",B106-M106-N106-G106-O106-P106-C106-D106)</f>
        <v/>
      </c>
      <c r="R106" s="2" t="str">
        <f>IF($B106="","",IF(L106="УСН доходы",B106*K106/100,IF(L106="УСН доходы минус расходы",MAX(0,Q106)*K106/100,0)))</f>
        <v/>
      </c>
      <c r="S106" s="4" t="str">
        <f>IF($B106="","",Q106-R106)</f>
        <v/>
      </c>
      <c r="T106" s="3" t="str">
        <f>IF($B106="","",IF(B106&gt;0,S106/B106,0))</f>
        <v/>
      </c>
      <c r="U106" s="3" t="str">
        <f>IF($B106="","",IF(C106+D106&gt;0,S106/(C106+D106),0))</f>
        <v/>
      </c>
    </row>
    <row r="107" spans="1:21">
      <c r="B107" s="2"/>
      <c r="C107" s="2"/>
      <c r="D107" s="2"/>
      <c r="G107" s="2"/>
      <c r="H107" s="2"/>
      <c r="M107" s="2" t="str">
        <f>IF($B107="","",B107*E107/100)</f>
        <v/>
      </c>
      <c r="N107" s="2" t="str">
        <f>IF($B107="","",B107*F107/100)</f>
        <v/>
      </c>
      <c r="O107" s="2" t="str">
        <f>IF($B107="","",IF(MIN(MAX(I107,0),95)/100=0,0,MIN(MAX(I107,0),95)/100/(1-MIN(MAX(I107,0),95)/100)*(G107+H107)))</f>
        <v/>
      </c>
      <c r="P107" s="2" t="str">
        <f>IF($B107="","",B107*J107/100)</f>
        <v/>
      </c>
      <c r="Q107" s="2" t="str">
        <f>IF($B107="","",B107-M107-N107-G107-O107-P107-C107-D107)</f>
        <v/>
      </c>
      <c r="R107" s="2" t="str">
        <f>IF($B107="","",IF(L107="УСН доходы",B107*K107/100,IF(L107="УСН доходы минус расходы",MAX(0,Q107)*K107/100,0)))</f>
        <v/>
      </c>
      <c r="S107" s="4" t="str">
        <f>IF($B107="","",Q107-R107)</f>
        <v/>
      </c>
      <c r="T107" s="3" t="str">
        <f>IF($B107="","",IF(B107&gt;0,S107/B107,0))</f>
        <v/>
      </c>
      <c r="U107" s="3" t="str">
        <f>IF($B107="","",IF(C107+D107&gt;0,S107/(C107+D107),0))</f>
        <v/>
      </c>
    </row>
    <row r="108" spans="1:21">
      <c r="B108" s="2"/>
      <c r="C108" s="2"/>
      <c r="D108" s="2"/>
      <c r="G108" s="2"/>
      <c r="H108" s="2"/>
      <c r="M108" s="2" t="str">
        <f>IF($B108="","",B108*E108/100)</f>
        <v/>
      </c>
      <c r="N108" s="2" t="str">
        <f>IF($B108="","",B108*F108/100)</f>
        <v/>
      </c>
      <c r="O108" s="2" t="str">
        <f>IF($B108="","",IF(MIN(MAX(I108,0),95)/100=0,0,MIN(MAX(I108,0),95)/100/(1-MIN(MAX(I108,0),95)/100)*(G108+H108)))</f>
        <v/>
      </c>
      <c r="P108" s="2" t="str">
        <f>IF($B108="","",B108*J108/100)</f>
        <v/>
      </c>
      <c r="Q108" s="2" t="str">
        <f>IF($B108="","",B108-M108-N108-G108-O108-P108-C108-D108)</f>
        <v/>
      </c>
      <c r="R108" s="2" t="str">
        <f>IF($B108="","",IF(L108="УСН доходы",B108*K108/100,IF(L108="УСН доходы минус расходы",MAX(0,Q108)*K108/100,0)))</f>
        <v/>
      </c>
      <c r="S108" s="4" t="str">
        <f>IF($B108="","",Q108-R108)</f>
        <v/>
      </c>
      <c r="T108" s="3" t="str">
        <f>IF($B108="","",IF(B108&gt;0,S108/B108,0))</f>
        <v/>
      </c>
      <c r="U108" s="3" t="str">
        <f>IF($B108="","",IF(C108+D108&gt;0,S108/(C108+D108),0))</f>
        <v/>
      </c>
    </row>
    <row r="109" spans="1:21">
      <c r="B109" s="2"/>
      <c r="C109" s="2"/>
      <c r="D109" s="2"/>
      <c r="G109" s="2"/>
      <c r="H109" s="2"/>
      <c r="M109" s="2" t="str">
        <f>IF($B109="","",B109*E109/100)</f>
        <v/>
      </c>
      <c r="N109" s="2" t="str">
        <f>IF($B109="","",B109*F109/100)</f>
        <v/>
      </c>
      <c r="O109" s="2" t="str">
        <f>IF($B109="","",IF(MIN(MAX(I109,0),95)/100=0,0,MIN(MAX(I109,0),95)/100/(1-MIN(MAX(I109,0),95)/100)*(G109+H109)))</f>
        <v/>
      </c>
      <c r="P109" s="2" t="str">
        <f>IF($B109="","",B109*J109/100)</f>
        <v/>
      </c>
      <c r="Q109" s="2" t="str">
        <f>IF($B109="","",B109-M109-N109-G109-O109-P109-C109-D109)</f>
        <v/>
      </c>
      <c r="R109" s="2" t="str">
        <f>IF($B109="","",IF(L109="УСН доходы",B109*K109/100,IF(L109="УСН доходы минус расходы",MAX(0,Q109)*K109/100,0)))</f>
        <v/>
      </c>
      <c r="S109" s="4" t="str">
        <f>IF($B109="","",Q109-R109)</f>
        <v/>
      </c>
      <c r="T109" s="3" t="str">
        <f>IF($B109="","",IF(B109&gt;0,S109/B109,0))</f>
        <v/>
      </c>
      <c r="U109" s="3" t="str">
        <f>IF($B109="","",IF(C109+D109&gt;0,S109/(C109+D109),0))</f>
        <v/>
      </c>
    </row>
    <row r="110" spans="1:21">
      <c r="B110" s="2"/>
      <c r="C110" s="2"/>
      <c r="D110" s="2"/>
      <c r="G110" s="2"/>
      <c r="H110" s="2"/>
      <c r="M110" s="2" t="str">
        <f>IF($B110="","",B110*E110/100)</f>
        <v/>
      </c>
      <c r="N110" s="2" t="str">
        <f>IF($B110="","",B110*F110/100)</f>
        <v/>
      </c>
      <c r="O110" s="2" t="str">
        <f>IF($B110="","",IF(MIN(MAX(I110,0),95)/100=0,0,MIN(MAX(I110,0),95)/100/(1-MIN(MAX(I110,0),95)/100)*(G110+H110)))</f>
        <v/>
      </c>
      <c r="P110" s="2" t="str">
        <f>IF($B110="","",B110*J110/100)</f>
        <v/>
      </c>
      <c r="Q110" s="2" t="str">
        <f>IF($B110="","",B110-M110-N110-G110-O110-P110-C110-D110)</f>
        <v/>
      </c>
      <c r="R110" s="2" t="str">
        <f>IF($B110="","",IF(L110="УСН доходы",B110*K110/100,IF(L110="УСН доходы минус расходы",MAX(0,Q110)*K110/100,0)))</f>
        <v/>
      </c>
      <c r="S110" s="4" t="str">
        <f>IF($B110="","",Q110-R110)</f>
        <v/>
      </c>
      <c r="T110" s="3" t="str">
        <f>IF($B110="","",IF(B110&gt;0,S110/B110,0))</f>
        <v/>
      </c>
      <c r="U110" s="3" t="str">
        <f>IF($B110="","",IF(C110+D110&gt;0,S110/(C110+D110),0))</f>
        <v/>
      </c>
    </row>
    <row r="111" spans="1:21">
      <c r="B111" s="2"/>
      <c r="C111" s="2"/>
      <c r="D111" s="2"/>
      <c r="G111" s="2"/>
      <c r="H111" s="2"/>
      <c r="M111" s="2" t="str">
        <f>IF($B111="","",B111*E111/100)</f>
        <v/>
      </c>
      <c r="N111" s="2" t="str">
        <f>IF($B111="","",B111*F111/100)</f>
        <v/>
      </c>
      <c r="O111" s="2" t="str">
        <f>IF($B111="","",IF(MIN(MAX(I111,0),95)/100=0,0,MIN(MAX(I111,0),95)/100/(1-MIN(MAX(I111,0),95)/100)*(G111+H111)))</f>
        <v/>
      </c>
      <c r="P111" s="2" t="str">
        <f>IF($B111="","",B111*J111/100)</f>
        <v/>
      </c>
      <c r="Q111" s="2" t="str">
        <f>IF($B111="","",B111-M111-N111-G111-O111-P111-C111-D111)</f>
        <v/>
      </c>
      <c r="R111" s="2" t="str">
        <f>IF($B111="","",IF(L111="УСН доходы",B111*K111/100,IF(L111="УСН доходы минус расходы",MAX(0,Q111)*K111/100,0)))</f>
        <v/>
      </c>
      <c r="S111" s="4" t="str">
        <f>IF($B111="","",Q111-R111)</f>
        <v/>
      </c>
      <c r="T111" s="3" t="str">
        <f>IF($B111="","",IF(B111&gt;0,S111/B111,0))</f>
        <v/>
      </c>
      <c r="U111" s="3" t="str">
        <f>IF($B111="","",IF(C111+D111&gt;0,S111/(C111+D111),0))</f>
        <v/>
      </c>
    </row>
    <row r="112" spans="1:21">
      <c r="B112" s="2"/>
      <c r="C112" s="2"/>
      <c r="D112" s="2"/>
      <c r="G112" s="2"/>
      <c r="H112" s="2"/>
      <c r="M112" s="2" t="str">
        <f>IF($B112="","",B112*E112/100)</f>
        <v/>
      </c>
      <c r="N112" s="2" t="str">
        <f>IF($B112="","",B112*F112/100)</f>
        <v/>
      </c>
      <c r="O112" s="2" t="str">
        <f>IF($B112="","",IF(MIN(MAX(I112,0),95)/100=0,0,MIN(MAX(I112,0),95)/100/(1-MIN(MAX(I112,0),95)/100)*(G112+H112)))</f>
        <v/>
      </c>
      <c r="P112" s="2" t="str">
        <f>IF($B112="","",B112*J112/100)</f>
        <v/>
      </c>
      <c r="Q112" s="2" t="str">
        <f>IF($B112="","",B112-M112-N112-G112-O112-P112-C112-D112)</f>
        <v/>
      </c>
      <c r="R112" s="2" t="str">
        <f>IF($B112="","",IF(L112="УСН доходы",B112*K112/100,IF(L112="УСН доходы минус расходы",MAX(0,Q112)*K112/100,0)))</f>
        <v/>
      </c>
      <c r="S112" s="4" t="str">
        <f>IF($B112="","",Q112-R112)</f>
        <v/>
      </c>
      <c r="T112" s="3" t="str">
        <f>IF($B112="","",IF(B112&gt;0,S112/B112,0))</f>
        <v/>
      </c>
      <c r="U112" s="3" t="str">
        <f>IF($B112="","",IF(C112+D112&gt;0,S112/(C112+D112),0))</f>
        <v/>
      </c>
    </row>
    <row r="113" spans="1:21">
      <c r="B113" s="2"/>
      <c r="C113" s="2"/>
      <c r="D113" s="2"/>
      <c r="G113" s="2"/>
      <c r="H113" s="2"/>
      <c r="M113" s="2" t="str">
        <f>IF($B113="","",B113*E113/100)</f>
        <v/>
      </c>
      <c r="N113" s="2" t="str">
        <f>IF($B113="","",B113*F113/100)</f>
        <v/>
      </c>
      <c r="O113" s="2" t="str">
        <f>IF($B113="","",IF(MIN(MAX(I113,0),95)/100=0,0,MIN(MAX(I113,0),95)/100/(1-MIN(MAX(I113,0),95)/100)*(G113+H113)))</f>
        <v/>
      </c>
      <c r="P113" s="2" t="str">
        <f>IF($B113="","",B113*J113/100)</f>
        <v/>
      </c>
      <c r="Q113" s="2" t="str">
        <f>IF($B113="","",B113-M113-N113-G113-O113-P113-C113-D113)</f>
        <v/>
      </c>
      <c r="R113" s="2" t="str">
        <f>IF($B113="","",IF(L113="УСН доходы",B113*K113/100,IF(L113="УСН доходы минус расходы",MAX(0,Q113)*K113/100,0)))</f>
        <v/>
      </c>
      <c r="S113" s="4" t="str">
        <f>IF($B113="","",Q113-R113)</f>
        <v/>
      </c>
      <c r="T113" s="3" t="str">
        <f>IF($B113="","",IF(B113&gt;0,S113/B113,0))</f>
        <v/>
      </c>
      <c r="U113" s="3" t="str">
        <f>IF($B113="","",IF(C113+D113&gt;0,S113/(C113+D113),0))</f>
        <v/>
      </c>
    </row>
    <row r="114" spans="1:21">
      <c r="B114" s="2"/>
      <c r="C114" s="2"/>
      <c r="D114" s="2"/>
      <c r="G114" s="2"/>
      <c r="H114" s="2"/>
      <c r="M114" s="2" t="str">
        <f>IF($B114="","",B114*E114/100)</f>
        <v/>
      </c>
      <c r="N114" s="2" t="str">
        <f>IF($B114="","",B114*F114/100)</f>
        <v/>
      </c>
      <c r="O114" s="2" t="str">
        <f>IF($B114="","",IF(MIN(MAX(I114,0),95)/100=0,0,MIN(MAX(I114,0),95)/100/(1-MIN(MAX(I114,0),95)/100)*(G114+H114)))</f>
        <v/>
      </c>
      <c r="P114" s="2" t="str">
        <f>IF($B114="","",B114*J114/100)</f>
        <v/>
      </c>
      <c r="Q114" s="2" t="str">
        <f>IF($B114="","",B114-M114-N114-G114-O114-P114-C114-D114)</f>
        <v/>
      </c>
      <c r="R114" s="2" t="str">
        <f>IF($B114="","",IF(L114="УСН доходы",B114*K114/100,IF(L114="УСН доходы минус расходы",MAX(0,Q114)*K114/100,0)))</f>
        <v/>
      </c>
      <c r="S114" s="4" t="str">
        <f>IF($B114="","",Q114-R114)</f>
        <v/>
      </c>
      <c r="T114" s="3" t="str">
        <f>IF($B114="","",IF(B114&gt;0,S114/B114,0))</f>
        <v/>
      </c>
      <c r="U114" s="3" t="str">
        <f>IF($B114="","",IF(C114+D114&gt;0,S114/(C114+D114),0))</f>
        <v/>
      </c>
    </row>
    <row r="115" spans="1:21">
      <c r="B115" s="2"/>
      <c r="C115" s="2"/>
      <c r="D115" s="2"/>
      <c r="G115" s="2"/>
      <c r="H115" s="2"/>
      <c r="M115" s="2" t="str">
        <f>IF($B115="","",B115*E115/100)</f>
        <v/>
      </c>
      <c r="N115" s="2" t="str">
        <f>IF($B115="","",B115*F115/100)</f>
        <v/>
      </c>
      <c r="O115" s="2" t="str">
        <f>IF($B115="","",IF(MIN(MAX(I115,0),95)/100=0,0,MIN(MAX(I115,0),95)/100/(1-MIN(MAX(I115,0),95)/100)*(G115+H115)))</f>
        <v/>
      </c>
      <c r="P115" s="2" t="str">
        <f>IF($B115="","",B115*J115/100)</f>
        <v/>
      </c>
      <c r="Q115" s="2" t="str">
        <f>IF($B115="","",B115-M115-N115-G115-O115-P115-C115-D115)</f>
        <v/>
      </c>
      <c r="R115" s="2" t="str">
        <f>IF($B115="","",IF(L115="УСН доходы",B115*K115/100,IF(L115="УСН доходы минус расходы",MAX(0,Q115)*K115/100,0)))</f>
        <v/>
      </c>
      <c r="S115" s="4" t="str">
        <f>IF($B115="","",Q115-R115)</f>
        <v/>
      </c>
      <c r="T115" s="3" t="str">
        <f>IF($B115="","",IF(B115&gt;0,S115/B115,0))</f>
        <v/>
      </c>
      <c r="U115" s="3" t="str">
        <f>IF($B115="","",IF(C115+D115&gt;0,S115/(C115+D115),0))</f>
        <v/>
      </c>
    </row>
    <row r="116" spans="1:21">
      <c r="B116" s="2"/>
      <c r="C116" s="2"/>
      <c r="D116" s="2"/>
      <c r="G116" s="2"/>
      <c r="H116" s="2"/>
      <c r="M116" s="2" t="str">
        <f>IF($B116="","",B116*E116/100)</f>
        <v/>
      </c>
      <c r="N116" s="2" t="str">
        <f>IF($B116="","",B116*F116/100)</f>
        <v/>
      </c>
      <c r="O116" s="2" t="str">
        <f>IF($B116="","",IF(MIN(MAX(I116,0),95)/100=0,0,MIN(MAX(I116,0),95)/100/(1-MIN(MAX(I116,0),95)/100)*(G116+H116)))</f>
        <v/>
      </c>
      <c r="P116" s="2" t="str">
        <f>IF($B116="","",B116*J116/100)</f>
        <v/>
      </c>
      <c r="Q116" s="2" t="str">
        <f>IF($B116="","",B116-M116-N116-G116-O116-P116-C116-D116)</f>
        <v/>
      </c>
      <c r="R116" s="2" t="str">
        <f>IF($B116="","",IF(L116="УСН доходы",B116*K116/100,IF(L116="УСН доходы минус расходы",MAX(0,Q116)*K116/100,0)))</f>
        <v/>
      </c>
      <c r="S116" s="4" t="str">
        <f>IF($B116="","",Q116-R116)</f>
        <v/>
      </c>
      <c r="T116" s="3" t="str">
        <f>IF($B116="","",IF(B116&gt;0,S116/B116,0))</f>
        <v/>
      </c>
      <c r="U116" s="3" t="str">
        <f>IF($B116="","",IF(C116+D116&gt;0,S116/(C116+D116),0))</f>
        <v/>
      </c>
    </row>
    <row r="117" spans="1:21">
      <c r="B117" s="2"/>
      <c r="C117" s="2"/>
      <c r="D117" s="2"/>
      <c r="G117" s="2"/>
      <c r="H117" s="2"/>
      <c r="M117" s="2" t="str">
        <f>IF($B117="","",B117*E117/100)</f>
        <v/>
      </c>
      <c r="N117" s="2" t="str">
        <f>IF($B117="","",B117*F117/100)</f>
        <v/>
      </c>
      <c r="O117" s="2" t="str">
        <f>IF($B117="","",IF(MIN(MAX(I117,0),95)/100=0,0,MIN(MAX(I117,0),95)/100/(1-MIN(MAX(I117,0),95)/100)*(G117+H117)))</f>
        <v/>
      </c>
      <c r="P117" s="2" t="str">
        <f>IF($B117="","",B117*J117/100)</f>
        <v/>
      </c>
      <c r="Q117" s="2" t="str">
        <f>IF($B117="","",B117-M117-N117-G117-O117-P117-C117-D117)</f>
        <v/>
      </c>
      <c r="R117" s="2" t="str">
        <f>IF($B117="","",IF(L117="УСН доходы",B117*K117/100,IF(L117="УСН доходы минус расходы",MAX(0,Q117)*K117/100,0)))</f>
        <v/>
      </c>
      <c r="S117" s="4" t="str">
        <f>IF($B117="","",Q117-R117)</f>
        <v/>
      </c>
      <c r="T117" s="3" t="str">
        <f>IF($B117="","",IF(B117&gt;0,S117/B117,0))</f>
        <v/>
      </c>
      <c r="U117" s="3" t="str">
        <f>IF($B117="","",IF(C117+D117&gt;0,S117/(C117+D117),0))</f>
        <v/>
      </c>
    </row>
    <row r="118" spans="1:21">
      <c r="B118" s="2"/>
      <c r="C118" s="2"/>
      <c r="D118" s="2"/>
      <c r="G118" s="2"/>
      <c r="H118" s="2"/>
      <c r="M118" s="2" t="str">
        <f>IF($B118="","",B118*E118/100)</f>
        <v/>
      </c>
      <c r="N118" s="2" t="str">
        <f>IF($B118="","",B118*F118/100)</f>
        <v/>
      </c>
      <c r="O118" s="2" t="str">
        <f>IF($B118="","",IF(MIN(MAX(I118,0),95)/100=0,0,MIN(MAX(I118,0),95)/100/(1-MIN(MAX(I118,0),95)/100)*(G118+H118)))</f>
        <v/>
      </c>
      <c r="P118" s="2" t="str">
        <f>IF($B118="","",B118*J118/100)</f>
        <v/>
      </c>
      <c r="Q118" s="2" t="str">
        <f>IF($B118="","",B118-M118-N118-G118-O118-P118-C118-D118)</f>
        <v/>
      </c>
      <c r="R118" s="2" t="str">
        <f>IF($B118="","",IF(L118="УСН доходы",B118*K118/100,IF(L118="УСН доходы минус расходы",MAX(0,Q118)*K118/100,0)))</f>
        <v/>
      </c>
      <c r="S118" s="4" t="str">
        <f>IF($B118="","",Q118-R118)</f>
        <v/>
      </c>
      <c r="T118" s="3" t="str">
        <f>IF($B118="","",IF(B118&gt;0,S118/B118,0))</f>
        <v/>
      </c>
      <c r="U118" s="3" t="str">
        <f>IF($B118="","",IF(C118+D118&gt;0,S118/(C118+D118),0))</f>
        <v/>
      </c>
    </row>
    <row r="119" spans="1:21">
      <c r="B119" s="2"/>
      <c r="C119" s="2"/>
      <c r="D119" s="2"/>
      <c r="G119" s="2"/>
      <c r="H119" s="2"/>
      <c r="M119" s="2" t="str">
        <f>IF($B119="","",B119*E119/100)</f>
        <v/>
      </c>
      <c r="N119" s="2" t="str">
        <f>IF($B119="","",B119*F119/100)</f>
        <v/>
      </c>
      <c r="O119" s="2" t="str">
        <f>IF($B119="","",IF(MIN(MAX(I119,0),95)/100=0,0,MIN(MAX(I119,0),95)/100/(1-MIN(MAX(I119,0),95)/100)*(G119+H119)))</f>
        <v/>
      </c>
      <c r="P119" s="2" t="str">
        <f>IF($B119="","",B119*J119/100)</f>
        <v/>
      </c>
      <c r="Q119" s="2" t="str">
        <f>IF($B119="","",B119-M119-N119-G119-O119-P119-C119-D119)</f>
        <v/>
      </c>
      <c r="R119" s="2" t="str">
        <f>IF($B119="","",IF(L119="УСН доходы",B119*K119/100,IF(L119="УСН доходы минус расходы",MAX(0,Q119)*K119/100,0)))</f>
        <v/>
      </c>
      <c r="S119" s="4" t="str">
        <f>IF($B119="","",Q119-R119)</f>
        <v/>
      </c>
      <c r="T119" s="3" t="str">
        <f>IF($B119="","",IF(B119&gt;0,S119/B119,0))</f>
        <v/>
      </c>
      <c r="U119" s="3" t="str">
        <f>IF($B119="","",IF(C119+D119&gt;0,S119/(C119+D119),0))</f>
        <v/>
      </c>
    </row>
    <row r="120" spans="1:21">
      <c r="B120" s="2"/>
      <c r="C120" s="2"/>
      <c r="D120" s="2"/>
      <c r="G120" s="2"/>
      <c r="H120" s="2"/>
      <c r="M120" s="2" t="str">
        <f>IF($B120="","",B120*E120/100)</f>
        <v/>
      </c>
      <c r="N120" s="2" t="str">
        <f>IF($B120="","",B120*F120/100)</f>
        <v/>
      </c>
      <c r="O120" s="2" t="str">
        <f>IF($B120="","",IF(MIN(MAX(I120,0),95)/100=0,0,MIN(MAX(I120,0),95)/100/(1-MIN(MAX(I120,0),95)/100)*(G120+H120)))</f>
        <v/>
      </c>
      <c r="P120" s="2" t="str">
        <f>IF($B120="","",B120*J120/100)</f>
        <v/>
      </c>
      <c r="Q120" s="2" t="str">
        <f>IF($B120="","",B120-M120-N120-G120-O120-P120-C120-D120)</f>
        <v/>
      </c>
      <c r="R120" s="2" t="str">
        <f>IF($B120="","",IF(L120="УСН доходы",B120*K120/100,IF(L120="УСН доходы минус расходы",MAX(0,Q120)*K120/100,0)))</f>
        <v/>
      </c>
      <c r="S120" s="4" t="str">
        <f>IF($B120="","",Q120-R120)</f>
        <v/>
      </c>
      <c r="T120" s="3" t="str">
        <f>IF($B120="","",IF(B120&gt;0,S120/B120,0))</f>
        <v/>
      </c>
      <c r="U120" s="3" t="str">
        <f>IF($B120="","",IF(C120+D120&gt;0,S120/(C120+D120),0))</f>
        <v/>
      </c>
    </row>
    <row r="121" spans="1:21">
      <c r="B121" s="2"/>
      <c r="C121" s="2"/>
      <c r="D121" s="2"/>
      <c r="G121" s="2"/>
      <c r="H121" s="2"/>
      <c r="M121" s="2" t="str">
        <f>IF($B121="","",B121*E121/100)</f>
        <v/>
      </c>
      <c r="N121" s="2" t="str">
        <f>IF($B121="","",B121*F121/100)</f>
        <v/>
      </c>
      <c r="O121" s="2" t="str">
        <f>IF($B121="","",IF(MIN(MAX(I121,0),95)/100=0,0,MIN(MAX(I121,0),95)/100/(1-MIN(MAX(I121,0),95)/100)*(G121+H121)))</f>
        <v/>
      </c>
      <c r="P121" s="2" t="str">
        <f>IF($B121="","",B121*J121/100)</f>
        <v/>
      </c>
      <c r="Q121" s="2" t="str">
        <f>IF($B121="","",B121-M121-N121-G121-O121-P121-C121-D121)</f>
        <v/>
      </c>
      <c r="R121" s="2" t="str">
        <f>IF($B121="","",IF(L121="УСН доходы",B121*K121/100,IF(L121="УСН доходы минус расходы",MAX(0,Q121)*K121/100,0)))</f>
        <v/>
      </c>
      <c r="S121" s="4" t="str">
        <f>IF($B121="","",Q121-R121)</f>
        <v/>
      </c>
      <c r="T121" s="3" t="str">
        <f>IF($B121="","",IF(B121&gt;0,S121/B121,0))</f>
        <v/>
      </c>
      <c r="U121" s="3" t="str">
        <f>IF($B121="","",IF(C121+D121&gt;0,S121/(C121+D121),0))</f>
        <v/>
      </c>
    </row>
    <row r="122" spans="1:21">
      <c r="B122" s="2"/>
      <c r="C122" s="2"/>
      <c r="D122" s="2"/>
      <c r="G122" s="2"/>
      <c r="H122" s="2"/>
      <c r="M122" s="2" t="str">
        <f>IF($B122="","",B122*E122/100)</f>
        <v/>
      </c>
      <c r="N122" s="2" t="str">
        <f>IF($B122="","",B122*F122/100)</f>
        <v/>
      </c>
      <c r="O122" s="2" t="str">
        <f>IF($B122="","",IF(MIN(MAX(I122,0),95)/100=0,0,MIN(MAX(I122,0),95)/100/(1-MIN(MAX(I122,0),95)/100)*(G122+H122)))</f>
        <v/>
      </c>
      <c r="P122" s="2" t="str">
        <f>IF($B122="","",B122*J122/100)</f>
        <v/>
      </c>
      <c r="Q122" s="2" t="str">
        <f>IF($B122="","",B122-M122-N122-G122-O122-P122-C122-D122)</f>
        <v/>
      </c>
      <c r="R122" s="2" t="str">
        <f>IF($B122="","",IF(L122="УСН доходы",B122*K122/100,IF(L122="УСН доходы минус расходы",MAX(0,Q122)*K122/100,0)))</f>
        <v/>
      </c>
      <c r="S122" s="4" t="str">
        <f>IF($B122="","",Q122-R122)</f>
        <v/>
      </c>
      <c r="T122" s="3" t="str">
        <f>IF($B122="","",IF(B122&gt;0,S122/B122,0))</f>
        <v/>
      </c>
      <c r="U122" s="3" t="str">
        <f>IF($B122="","",IF(C122+D122&gt;0,S122/(C122+D122),0))</f>
        <v/>
      </c>
    </row>
    <row r="123" spans="1:21">
      <c r="B123" s="2"/>
      <c r="C123" s="2"/>
      <c r="D123" s="2"/>
      <c r="G123" s="2"/>
      <c r="H123" s="2"/>
      <c r="M123" s="2" t="str">
        <f>IF($B123="","",B123*E123/100)</f>
        <v/>
      </c>
      <c r="N123" s="2" t="str">
        <f>IF($B123="","",B123*F123/100)</f>
        <v/>
      </c>
      <c r="O123" s="2" t="str">
        <f>IF($B123="","",IF(MIN(MAX(I123,0),95)/100=0,0,MIN(MAX(I123,0),95)/100/(1-MIN(MAX(I123,0),95)/100)*(G123+H123)))</f>
        <v/>
      </c>
      <c r="P123" s="2" t="str">
        <f>IF($B123="","",B123*J123/100)</f>
        <v/>
      </c>
      <c r="Q123" s="2" t="str">
        <f>IF($B123="","",B123-M123-N123-G123-O123-P123-C123-D123)</f>
        <v/>
      </c>
      <c r="R123" s="2" t="str">
        <f>IF($B123="","",IF(L123="УСН доходы",B123*K123/100,IF(L123="УСН доходы минус расходы",MAX(0,Q123)*K123/100,0)))</f>
        <v/>
      </c>
      <c r="S123" s="4" t="str">
        <f>IF($B123="","",Q123-R123)</f>
        <v/>
      </c>
      <c r="T123" s="3" t="str">
        <f>IF($B123="","",IF(B123&gt;0,S123/B123,0))</f>
        <v/>
      </c>
      <c r="U123" s="3" t="str">
        <f>IF($B123="","",IF(C123+D123&gt;0,S123/(C123+D123),0))</f>
        <v/>
      </c>
    </row>
    <row r="124" spans="1:21">
      <c r="B124" s="2"/>
      <c r="C124" s="2"/>
      <c r="D124" s="2"/>
      <c r="G124" s="2"/>
      <c r="H124" s="2"/>
      <c r="M124" s="2" t="str">
        <f>IF($B124="","",B124*E124/100)</f>
        <v/>
      </c>
      <c r="N124" s="2" t="str">
        <f>IF($B124="","",B124*F124/100)</f>
        <v/>
      </c>
      <c r="O124" s="2" t="str">
        <f>IF($B124="","",IF(MIN(MAX(I124,0),95)/100=0,0,MIN(MAX(I124,0),95)/100/(1-MIN(MAX(I124,0),95)/100)*(G124+H124)))</f>
        <v/>
      </c>
      <c r="P124" s="2" t="str">
        <f>IF($B124="","",B124*J124/100)</f>
        <v/>
      </c>
      <c r="Q124" s="2" t="str">
        <f>IF($B124="","",B124-M124-N124-G124-O124-P124-C124-D124)</f>
        <v/>
      </c>
      <c r="R124" s="2" t="str">
        <f>IF($B124="","",IF(L124="УСН доходы",B124*K124/100,IF(L124="УСН доходы минус расходы",MAX(0,Q124)*K124/100,0)))</f>
        <v/>
      </c>
      <c r="S124" s="4" t="str">
        <f>IF($B124="","",Q124-R124)</f>
        <v/>
      </c>
      <c r="T124" s="3" t="str">
        <f>IF($B124="","",IF(B124&gt;0,S124/B124,0))</f>
        <v/>
      </c>
      <c r="U124" s="3" t="str">
        <f>IF($B124="","",IF(C124+D124&gt;0,S124/(C124+D124),0))</f>
        <v/>
      </c>
    </row>
    <row r="125" spans="1:21">
      <c r="B125" s="2"/>
      <c r="C125" s="2"/>
      <c r="D125" s="2"/>
      <c r="G125" s="2"/>
      <c r="H125" s="2"/>
      <c r="M125" s="2" t="str">
        <f>IF($B125="","",B125*E125/100)</f>
        <v/>
      </c>
      <c r="N125" s="2" t="str">
        <f>IF($B125="","",B125*F125/100)</f>
        <v/>
      </c>
      <c r="O125" s="2" t="str">
        <f>IF($B125="","",IF(MIN(MAX(I125,0),95)/100=0,0,MIN(MAX(I125,0),95)/100/(1-MIN(MAX(I125,0),95)/100)*(G125+H125)))</f>
        <v/>
      </c>
      <c r="P125" s="2" t="str">
        <f>IF($B125="","",B125*J125/100)</f>
        <v/>
      </c>
      <c r="Q125" s="2" t="str">
        <f>IF($B125="","",B125-M125-N125-G125-O125-P125-C125-D125)</f>
        <v/>
      </c>
      <c r="R125" s="2" t="str">
        <f>IF($B125="","",IF(L125="УСН доходы",B125*K125/100,IF(L125="УСН доходы минус расходы",MAX(0,Q125)*K125/100,0)))</f>
        <v/>
      </c>
      <c r="S125" s="4" t="str">
        <f>IF($B125="","",Q125-R125)</f>
        <v/>
      </c>
      <c r="T125" s="3" t="str">
        <f>IF($B125="","",IF(B125&gt;0,S125/B125,0))</f>
        <v/>
      </c>
      <c r="U125" s="3" t="str">
        <f>IF($B125="","",IF(C125+D125&gt;0,S125/(C125+D125),0))</f>
        <v/>
      </c>
    </row>
    <row r="126" spans="1:21">
      <c r="B126" s="2"/>
      <c r="C126" s="2"/>
      <c r="D126" s="2"/>
      <c r="G126" s="2"/>
      <c r="H126" s="2"/>
      <c r="M126" s="2" t="str">
        <f>IF($B126="","",B126*E126/100)</f>
        <v/>
      </c>
      <c r="N126" s="2" t="str">
        <f>IF($B126="","",B126*F126/100)</f>
        <v/>
      </c>
      <c r="O126" s="2" t="str">
        <f>IF($B126="","",IF(MIN(MAX(I126,0),95)/100=0,0,MIN(MAX(I126,0),95)/100/(1-MIN(MAX(I126,0),95)/100)*(G126+H126)))</f>
        <v/>
      </c>
      <c r="P126" s="2" t="str">
        <f>IF($B126="","",B126*J126/100)</f>
        <v/>
      </c>
      <c r="Q126" s="2" t="str">
        <f>IF($B126="","",B126-M126-N126-G126-O126-P126-C126-D126)</f>
        <v/>
      </c>
      <c r="R126" s="2" t="str">
        <f>IF($B126="","",IF(L126="УСН доходы",B126*K126/100,IF(L126="УСН доходы минус расходы",MAX(0,Q126)*K126/100,0)))</f>
        <v/>
      </c>
      <c r="S126" s="4" t="str">
        <f>IF($B126="","",Q126-R126)</f>
        <v/>
      </c>
      <c r="T126" s="3" t="str">
        <f>IF($B126="","",IF(B126&gt;0,S126/B126,0))</f>
        <v/>
      </c>
      <c r="U126" s="3" t="str">
        <f>IF($B126="","",IF(C126+D126&gt;0,S126/(C126+D126),0))</f>
        <v/>
      </c>
    </row>
    <row r="127" spans="1:21">
      <c r="B127" s="2"/>
      <c r="C127" s="2"/>
      <c r="D127" s="2"/>
      <c r="G127" s="2"/>
      <c r="H127" s="2"/>
      <c r="M127" s="2" t="str">
        <f>IF($B127="","",B127*E127/100)</f>
        <v/>
      </c>
      <c r="N127" s="2" t="str">
        <f>IF($B127="","",B127*F127/100)</f>
        <v/>
      </c>
      <c r="O127" s="2" t="str">
        <f>IF($B127="","",IF(MIN(MAX(I127,0),95)/100=0,0,MIN(MAX(I127,0),95)/100/(1-MIN(MAX(I127,0),95)/100)*(G127+H127)))</f>
        <v/>
      </c>
      <c r="P127" s="2" t="str">
        <f>IF($B127="","",B127*J127/100)</f>
        <v/>
      </c>
      <c r="Q127" s="2" t="str">
        <f>IF($B127="","",B127-M127-N127-G127-O127-P127-C127-D127)</f>
        <v/>
      </c>
      <c r="R127" s="2" t="str">
        <f>IF($B127="","",IF(L127="УСН доходы",B127*K127/100,IF(L127="УСН доходы минус расходы",MAX(0,Q127)*K127/100,0)))</f>
        <v/>
      </c>
      <c r="S127" s="4" t="str">
        <f>IF($B127="","",Q127-R127)</f>
        <v/>
      </c>
      <c r="T127" s="3" t="str">
        <f>IF($B127="","",IF(B127&gt;0,S127/B127,0))</f>
        <v/>
      </c>
      <c r="U127" s="3" t="str">
        <f>IF($B127="","",IF(C127+D127&gt;0,S127/(C127+D127),0))</f>
        <v/>
      </c>
    </row>
    <row r="128" spans="1:21">
      <c r="B128" s="2"/>
      <c r="C128" s="2"/>
      <c r="D128" s="2"/>
      <c r="G128" s="2"/>
      <c r="H128" s="2"/>
      <c r="M128" s="2" t="str">
        <f>IF($B128="","",B128*E128/100)</f>
        <v/>
      </c>
      <c r="N128" s="2" t="str">
        <f>IF($B128="","",B128*F128/100)</f>
        <v/>
      </c>
      <c r="O128" s="2" t="str">
        <f>IF($B128="","",IF(MIN(MAX(I128,0),95)/100=0,0,MIN(MAX(I128,0),95)/100/(1-MIN(MAX(I128,0),95)/100)*(G128+H128)))</f>
        <v/>
      </c>
      <c r="P128" s="2" t="str">
        <f>IF($B128="","",B128*J128/100)</f>
        <v/>
      </c>
      <c r="Q128" s="2" t="str">
        <f>IF($B128="","",B128-M128-N128-G128-O128-P128-C128-D128)</f>
        <v/>
      </c>
      <c r="R128" s="2" t="str">
        <f>IF($B128="","",IF(L128="УСН доходы",B128*K128/100,IF(L128="УСН доходы минус расходы",MAX(0,Q128)*K128/100,0)))</f>
        <v/>
      </c>
      <c r="S128" s="4" t="str">
        <f>IF($B128="","",Q128-R128)</f>
        <v/>
      </c>
      <c r="T128" s="3" t="str">
        <f>IF($B128="","",IF(B128&gt;0,S128/B128,0))</f>
        <v/>
      </c>
      <c r="U128" s="3" t="str">
        <f>IF($B128="","",IF(C128+D128&gt;0,S128/(C128+D128),0))</f>
        <v/>
      </c>
    </row>
    <row r="129" spans="1:21">
      <c r="B129" s="2"/>
      <c r="C129" s="2"/>
      <c r="D129" s="2"/>
      <c r="G129" s="2"/>
      <c r="H129" s="2"/>
      <c r="M129" s="2" t="str">
        <f>IF($B129="","",B129*E129/100)</f>
        <v/>
      </c>
      <c r="N129" s="2" t="str">
        <f>IF($B129="","",B129*F129/100)</f>
        <v/>
      </c>
      <c r="O129" s="2" t="str">
        <f>IF($B129="","",IF(MIN(MAX(I129,0),95)/100=0,0,MIN(MAX(I129,0),95)/100/(1-MIN(MAX(I129,0),95)/100)*(G129+H129)))</f>
        <v/>
      </c>
      <c r="P129" s="2" t="str">
        <f>IF($B129="","",B129*J129/100)</f>
        <v/>
      </c>
      <c r="Q129" s="2" t="str">
        <f>IF($B129="","",B129-M129-N129-G129-O129-P129-C129-D129)</f>
        <v/>
      </c>
      <c r="R129" s="2" t="str">
        <f>IF($B129="","",IF(L129="УСН доходы",B129*K129/100,IF(L129="УСН доходы минус расходы",MAX(0,Q129)*K129/100,0)))</f>
        <v/>
      </c>
      <c r="S129" s="4" t="str">
        <f>IF($B129="","",Q129-R129)</f>
        <v/>
      </c>
      <c r="T129" s="3" t="str">
        <f>IF($B129="","",IF(B129&gt;0,S129/B129,0))</f>
        <v/>
      </c>
      <c r="U129" s="3" t="str">
        <f>IF($B129="","",IF(C129+D129&gt;0,S129/(C129+D129),0))</f>
        <v/>
      </c>
    </row>
    <row r="130" spans="1:21">
      <c r="B130" s="2"/>
      <c r="C130" s="2"/>
      <c r="D130" s="2"/>
      <c r="G130" s="2"/>
      <c r="H130" s="2"/>
      <c r="M130" s="2" t="str">
        <f>IF($B130="","",B130*E130/100)</f>
        <v/>
      </c>
      <c r="N130" s="2" t="str">
        <f>IF($B130="","",B130*F130/100)</f>
        <v/>
      </c>
      <c r="O130" s="2" t="str">
        <f>IF($B130="","",IF(MIN(MAX(I130,0),95)/100=0,0,MIN(MAX(I130,0),95)/100/(1-MIN(MAX(I130,0),95)/100)*(G130+H130)))</f>
        <v/>
      </c>
      <c r="P130" s="2" t="str">
        <f>IF($B130="","",B130*J130/100)</f>
        <v/>
      </c>
      <c r="Q130" s="2" t="str">
        <f>IF($B130="","",B130-M130-N130-G130-O130-P130-C130-D130)</f>
        <v/>
      </c>
      <c r="R130" s="2" t="str">
        <f>IF($B130="","",IF(L130="УСН доходы",B130*K130/100,IF(L130="УСН доходы минус расходы",MAX(0,Q130)*K130/100,0)))</f>
        <v/>
      </c>
      <c r="S130" s="4" t="str">
        <f>IF($B130="","",Q130-R130)</f>
        <v/>
      </c>
      <c r="T130" s="3" t="str">
        <f>IF($B130="","",IF(B130&gt;0,S130/B130,0))</f>
        <v/>
      </c>
      <c r="U130" s="3" t="str">
        <f>IF($B130="","",IF(C130+D130&gt;0,S130/(C130+D130),0))</f>
        <v/>
      </c>
    </row>
    <row r="131" spans="1:21">
      <c r="B131" s="2"/>
      <c r="C131" s="2"/>
      <c r="D131" s="2"/>
      <c r="G131" s="2"/>
      <c r="H131" s="2"/>
      <c r="M131" s="2" t="str">
        <f>IF($B131="","",B131*E131/100)</f>
        <v/>
      </c>
      <c r="N131" s="2" t="str">
        <f>IF($B131="","",B131*F131/100)</f>
        <v/>
      </c>
      <c r="O131" s="2" t="str">
        <f>IF($B131="","",IF(MIN(MAX(I131,0),95)/100=0,0,MIN(MAX(I131,0),95)/100/(1-MIN(MAX(I131,0),95)/100)*(G131+H131)))</f>
        <v/>
      </c>
      <c r="P131" s="2" t="str">
        <f>IF($B131="","",B131*J131/100)</f>
        <v/>
      </c>
      <c r="Q131" s="2" t="str">
        <f>IF($B131="","",B131-M131-N131-G131-O131-P131-C131-D131)</f>
        <v/>
      </c>
      <c r="R131" s="2" t="str">
        <f>IF($B131="","",IF(L131="УСН доходы",B131*K131/100,IF(L131="УСН доходы минус расходы",MAX(0,Q131)*K131/100,0)))</f>
        <v/>
      </c>
      <c r="S131" s="4" t="str">
        <f>IF($B131="","",Q131-R131)</f>
        <v/>
      </c>
      <c r="T131" s="3" t="str">
        <f>IF($B131="","",IF(B131&gt;0,S131/B131,0))</f>
        <v/>
      </c>
      <c r="U131" s="3" t="str">
        <f>IF($B131="","",IF(C131+D131&gt;0,S131/(C131+D131),0))</f>
        <v/>
      </c>
    </row>
    <row r="132" spans="1:21">
      <c r="B132" s="2"/>
      <c r="C132" s="2"/>
      <c r="D132" s="2"/>
      <c r="G132" s="2"/>
      <c r="H132" s="2"/>
      <c r="M132" s="2" t="str">
        <f>IF($B132="","",B132*E132/100)</f>
        <v/>
      </c>
      <c r="N132" s="2" t="str">
        <f>IF($B132="","",B132*F132/100)</f>
        <v/>
      </c>
      <c r="O132" s="2" t="str">
        <f>IF($B132="","",IF(MIN(MAX(I132,0),95)/100=0,0,MIN(MAX(I132,0),95)/100/(1-MIN(MAX(I132,0),95)/100)*(G132+H132)))</f>
        <v/>
      </c>
      <c r="P132" s="2" t="str">
        <f>IF($B132="","",B132*J132/100)</f>
        <v/>
      </c>
      <c r="Q132" s="2" t="str">
        <f>IF($B132="","",B132-M132-N132-G132-O132-P132-C132-D132)</f>
        <v/>
      </c>
      <c r="R132" s="2" t="str">
        <f>IF($B132="","",IF(L132="УСН доходы",B132*K132/100,IF(L132="УСН доходы минус расходы",MAX(0,Q132)*K132/100,0)))</f>
        <v/>
      </c>
      <c r="S132" s="4" t="str">
        <f>IF($B132="","",Q132-R132)</f>
        <v/>
      </c>
      <c r="T132" s="3" t="str">
        <f>IF($B132="","",IF(B132&gt;0,S132/B132,0))</f>
        <v/>
      </c>
      <c r="U132" s="3" t="str">
        <f>IF($B132="","",IF(C132+D132&gt;0,S132/(C132+D132),0))</f>
        <v/>
      </c>
    </row>
    <row r="133" spans="1:21">
      <c r="B133" s="2"/>
      <c r="C133" s="2"/>
      <c r="D133" s="2"/>
      <c r="G133" s="2"/>
      <c r="H133" s="2"/>
      <c r="M133" s="2" t="str">
        <f>IF($B133="","",B133*E133/100)</f>
        <v/>
      </c>
      <c r="N133" s="2" t="str">
        <f>IF($B133="","",B133*F133/100)</f>
        <v/>
      </c>
      <c r="O133" s="2" t="str">
        <f>IF($B133="","",IF(MIN(MAX(I133,0),95)/100=0,0,MIN(MAX(I133,0),95)/100/(1-MIN(MAX(I133,0),95)/100)*(G133+H133)))</f>
        <v/>
      </c>
      <c r="P133" s="2" t="str">
        <f>IF($B133="","",B133*J133/100)</f>
        <v/>
      </c>
      <c r="Q133" s="2" t="str">
        <f>IF($B133="","",B133-M133-N133-G133-O133-P133-C133-D133)</f>
        <v/>
      </c>
      <c r="R133" s="2" t="str">
        <f>IF($B133="","",IF(L133="УСН доходы",B133*K133/100,IF(L133="УСН доходы минус расходы",MAX(0,Q133)*K133/100,0)))</f>
        <v/>
      </c>
      <c r="S133" s="4" t="str">
        <f>IF($B133="","",Q133-R133)</f>
        <v/>
      </c>
      <c r="T133" s="3" t="str">
        <f>IF($B133="","",IF(B133&gt;0,S133/B133,0))</f>
        <v/>
      </c>
      <c r="U133" s="3" t="str">
        <f>IF($B133="","",IF(C133+D133&gt;0,S133/(C133+D133),0))</f>
        <v/>
      </c>
    </row>
    <row r="134" spans="1:21">
      <c r="B134" s="2"/>
      <c r="C134" s="2"/>
      <c r="D134" s="2"/>
      <c r="G134" s="2"/>
      <c r="H134" s="2"/>
      <c r="M134" s="2" t="str">
        <f>IF($B134="","",B134*E134/100)</f>
        <v/>
      </c>
      <c r="N134" s="2" t="str">
        <f>IF($B134="","",B134*F134/100)</f>
        <v/>
      </c>
      <c r="O134" s="2" t="str">
        <f>IF($B134="","",IF(MIN(MAX(I134,0),95)/100=0,0,MIN(MAX(I134,0),95)/100/(1-MIN(MAX(I134,0),95)/100)*(G134+H134)))</f>
        <v/>
      </c>
      <c r="P134" s="2" t="str">
        <f>IF($B134="","",B134*J134/100)</f>
        <v/>
      </c>
      <c r="Q134" s="2" t="str">
        <f>IF($B134="","",B134-M134-N134-G134-O134-P134-C134-D134)</f>
        <v/>
      </c>
      <c r="R134" s="2" t="str">
        <f>IF($B134="","",IF(L134="УСН доходы",B134*K134/100,IF(L134="УСН доходы минус расходы",MAX(0,Q134)*K134/100,0)))</f>
        <v/>
      </c>
      <c r="S134" s="4" t="str">
        <f>IF($B134="","",Q134-R134)</f>
        <v/>
      </c>
      <c r="T134" s="3" t="str">
        <f>IF($B134="","",IF(B134&gt;0,S134/B134,0))</f>
        <v/>
      </c>
      <c r="U134" s="3" t="str">
        <f>IF($B134="","",IF(C134+D134&gt;0,S134/(C134+D134),0))</f>
        <v/>
      </c>
    </row>
    <row r="135" spans="1:21">
      <c r="B135" s="2"/>
      <c r="C135" s="2"/>
      <c r="D135" s="2"/>
      <c r="G135" s="2"/>
      <c r="H135" s="2"/>
      <c r="M135" s="2" t="str">
        <f>IF($B135="","",B135*E135/100)</f>
        <v/>
      </c>
      <c r="N135" s="2" t="str">
        <f>IF($B135="","",B135*F135/100)</f>
        <v/>
      </c>
      <c r="O135" s="2" t="str">
        <f>IF($B135="","",IF(MIN(MAX(I135,0),95)/100=0,0,MIN(MAX(I135,0),95)/100/(1-MIN(MAX(I135,0),95)/100)*(G135+H135)))</f>
        <v/>
      </c>
      <c r="P135" s="2" t="str">
        <f>IF($B135="","",B135*J135/100)</f>
        <v/>
      </c>
      <c r="Q135" s="2" t="str">
        <f>IF($B135="","",B135-M135-N135-G135-O135-P135-C135-D135)</f>
        <v/>
      </c>
      <c r="R135" s="2" t="str">
        <f>IF($B135="","",IF(L135="УСН доходы",B135*K135/100,IF(L135="УСН доходы минус расходы",MAX(0,Q135)*K135/100,0)))</f>
        <v/>
      </c>
      <c r="S135" s="4" t="str">
        <f>IF($B135="","",Q135-R135)</f>
        <v/>
      </c>
      <c r="T135" s="3" t="str">
        <f>IF($B135="","",IF(B135&gt;0,S135/B135,0))</f>
        <v/>
      </c>
      <c r="U135" s="3" t="str">
        <f>IF($B135="","",IF(C135+D135&gt;0,S135/(C135+D135),0))</f>
        <v/>
      </c>
    </row>
    <row r="136" spans="1:21">
      <c r="B136" s="2"/>
      <c r="C136" s="2"/>
      <c r="D136" s="2"/>
      <c r="G136" s="2"/>
      <c r="H136" s="2"/>
      <c r="M136" s="2" t="str">
        <f>IF($B136="","",B136*E136/100)</f>
        <v/>
      </c>
      <c r="N136" s="2" t="str">
        <f>IF($B136="","",B136*F136/100)</f>
        <v/>
      </c>
      <c r="O136" s="2" t="str">
        <f>IF($B136="","",IF(MIN(MAX(I136,0),95)/100=0,0,MIN(MAX(I136,0),95)/100/(1-MIN(MAX(I136,0),95)/100)*(G136+H136)))</f>
        <v/>
      </c>
      <c r="P136" s="2" t="str">
        <f>IF($B136="","",B136*J136/100)</f>
        <v/>
      </c>
      <c r="Q136" s="2" t="str">
        <f>IF($B136="","",B136-M136-N136-G136-O136-P136-C136-D136)</f>
        <v/>
      </c>
      <c r="R136" s="2" t="str">
        <f>IF($B136="","",IF(L136="УСН доходы",B136*K136/100,IF(L136="УСН доходы минус расходы",MAX(0,Q136)*K136/100,0)))</f>
        <v/>
      </c>
      <c r="S136" s="4" t="str">
        <f>IF($B136="","",Q136-R136)</f>
        <v/>
      </c>
      <c r="T136" s="3" t="str">
        <f>IF($B136="","",IF(B136&gt;0,S136/B136,0))</f>
        <v/>
      </c>
      <c r="U136" s="3" t="str">
        <f>IF($B136="","",IF(C136+D136&gt;0,S136/(C136+D136),0))</f>
        <v/>
      </c>
    </row>
    <row r="137" spans="1:21">
      <c r="B137" s="2"/>
      <c r="C137" s="2"/>
      <c r="D137" s="2"/>
      <c r="G137" s="2"/>
      <c r="H137" s="2"/>
      <c r="M137" s="2" t="str">
        <f>IF($B137="","",B137*E137/100)</f>
        <v/>
      </c>
      <c r="N137" s="2" t="str">
        <f>IF($B137="","",B137*F137/100)</f>
        <v/>
      </c>
      <c r="O137" s="2" t="str">
        <f>IF($B137="","",IF(MIN(MAX(I137,0),95)/100=0,0,MIN(MAX(I137,0),95)/100/(1-MIN(MAX(I137,0),95)/100)*(G137+H137)))</f>
        <v/>
      </c>
      <c r="P137" s="2" t="str">
        <f>IF($B137="","",B137*J137/100)</f>
        <v/>
      </c>
      <c r="Q137" s="2" t="str">
        <f>IF($B137="","",B137-M137-N137-G137-O137-P137-C137-D137)</f>
        <v/>
      </c>
      <c r="R137" s="2" t="str">
        <f>IF($B137="","",IF(L137="УСН доходы",B137*K137/100,IF(L137="УСН доходы минус расходы",MAX(0,Q137)*K137/100,0)))</f>
        <v/>
      </c>
      <c r="S137" s="4" t="str">
        <f>IF($B137="","",Q137-R137)</f>
        <v/>
      </c>
      <c r="T137" s="3" t="str">
        <f>IF($B137="","",IF(B137&gt;0,S137/B137,0))</f>
        <v/>
      </c>
      <c r="U137" s="3" t="str">
        <f>IF($B137="","",IF(C137+D137&gt;0,S137/(C137+D137),0))</f>
        <v/>
      </c>
    </row>
    <row r="138" spans="1:21">
      <c r="B138" s="2"/>
      <c r="C138" s="2"/>
      <c r="D138" s="2"/>
      <c r="G138" s="2"/>
      <c r="H138" s="2"/>
      <c r="M138" s="2" t="str">
        <f>IF($B138="","",B138*E138/100)</f>
        <v/>
      </c>
      <c r="N138" s="2" t="str">
        <f>IF($B138="","",B138*F138/100)</f>
        <v/>
      </c>
      <c r="O138" s="2" t="str">
        <f>IF($B138="","",IF(MIN(MAX(I138,0),95)/100=0,0,MIN(MAX(I138,0),95)/100/(1-MIN(MAX(I138,0),95)/100)*(G138+H138)))</f>
        <v/>
      </c>
      <c r="P138" s="2" t="str">
        <f>IF($B138="","",B138*J138/100)</f>
        <v/>
      </c>
      <c r="Q138" s="2" t="str">
        <f>IF($B138="","",B138-M138-N138-G138-O138-P138-C138-D138)</f>
        <v/>
      </c>
      <c r="R138" s="2" t="str">
        <f>IF($B138="","",IF(L138="УСН доходы",B138*K138/100,IF(L138="УСН доходы минус расходы",MAX(0,Q138)*K138/100,0)))</f>
        <v/>
      </c>
      <c r="S138" s="4" t="str">
        <f>IF($B138="","",Q138-R138)</f>
        <v/>
      </c>
      <c r="T138" s="3" t="str">
        <f>IF($B138="","",IF(B138&gt;0,S138/B138,0))</f>
        <v/>
      </c>
      <c r="U138" s="3" t="str">
        <f>IF($B138="","",IF(C138+D138&gt;0,S138/(C138+D138),0))</f>
        <v/>
      </c>
    </row>
    <row r="139" spans="1:21">
      <c r="B139" s="2"/>
      <c r="C139" s="2"/>
      <c r="D139" s="2"/>
      <c r="G139" s="2"/>
      <c r="H139" s="2"/>
      <c r="M139" s="2" t="str">
        <f>IF($B139="","",B139*E139/100)</f>
        <v/>
      </c>
      <c r="N139" s="2" t="str">
        <f>IF($B139="","",B139*F139/100)</f>
        <v/>
      </c>
      <c r="O139" s="2" t="str">
        <f>IF($B139="","",IF(MIN(MAX(I139,0),95)/100=0,0,MIN(MAX(I139,0),95)/100/(1-MIN(MAX(I139,0),95)/100)*(G139+H139)))</f>
        <v/>
      </c>
      <c r="P139" s="2" t="str">
        <f>IF($B139="","",B139*J139/100)</f>
        <v/>
      </c>
      <c r="Q139" s="2" t="str">
        <f>IF($B139="","",B139-M139-N139-G139-O139-P139-C139-D139)</f>
        <v/>
      </c>
      <c r="R139" s="2" t="str">
        <f>IF($B139="","",IF(L139="УСН доходы",B139*K139/100,IF(L139="УСН доходы минус расходы",MAX(0,Q139)*K139/100,0)))</f>
        <v/>
      </c>
      <c r="S139" s="4" t="str">
        <f>IF($B139="","",Q139-R139)</f>
        <v/>
      </c>
      <c r="T139" s="3" t="str">
        <f>IF($B139="","",IF(B139&gt;0,S139/B139,0))</f>
        <v/>
      </c>
      <c r="U139" s="3" t="str">
        <f>IF($B139="","",IF(C139+D139&gt;0,S139/(C139+D139),0))</f>
        <v/>
      </c>
    </row>
    <row r="140" spans="1:21">
      <c r="B140" s="2"/>
      <c r="C140" s="2"/>
      <c r="D140" s="2"/>
      <c r="G140" s="2"/>
      <c r="H140" s="2"/>
      <c r="M140" s="2" t="str">
        <f>IF($B140="","",B140*E140/100)</f>
        <v/>
      </c>
      <c r="N140" s="2" t="str">
        <f>IF($B140="","",B140*F140/100)</f>
        <v/>
      </c>
      <c r="O140" s="2" t="str">
        <f>IF($B140="","",IF(MIN(MAX(I140,0),95)/100=0,0,MIN(MAX(I140,0),95)/100/(1-MIN(MAX(I140,0),95)/100)*(G140+H140)))</f>
        <v/>
      </c>
      <c r="P140" s="2" t="str">
        <f>IF($B140="","",B140*J140/100)</f>
        <v/>
      </c>
      <c r="Q140" s="2" t="str">
        <f>IF($B140="","",B140-M140-N140-G140-O140-P140-C140-D140)</f>
        <v/>
      </c>
      <c r="R140" s="2" t="str">
        <f>IF($B140="","",IF(L140="УСН доходы",B140*K140/100,IF(L140="УСН доходы минус расходы",MAX(0,Q140)*K140/100,0)))</f>
        <v/>
      </c>
      <c r="S140" s="4" t="str">
        <f>IF($B140="","",Q140-R140)</f>
        <v/>
      </c>
      <c r="T140" s="3" t="str">
        <f>IF($B140="","",IF(B140&gt;0,S140/B140,0))</f>
        <v/>
      </c>
      <c r="U140" s="3" t="str">
        <f>IF($B140="","",IF(C140+D140&gt;0,S140/(C140+D140),0))</f>
        <v/>
      </c>
    </row>
    <row r="141" spans="1:21">
      <c r="B141" s="2"/>
      <c r="C141" s="2"/>
      <c r="D141" s="2"/>
      <c r="G141" s="2"/>
      <c r="H141" s="2"/>
      <c r="M141" s="2" t="str">
        <f>IF($B141="","",B141*E141/100)</f>
        <v/>
      </c>
      <c r="N141" s="2" t="str">
        <f>IF($B141="","",B141*F141/100)</f>
        <v/>
      </c>
      <c r="O141" s="2" t="str">
        <f>IF($B141="","",IF(MIN(MAX(I141,0),95)/100=0,0,MIN(MAX(I141,0),95)/100/(1-MIN(MAX(I141,0),95)/100)*(G141+H141)))</f>
        <v/>
      </c>
      <c r="P141" s="2" t="str">
        <f>IF($B141="","",B141*J141/100)</f>
        <v/>
      </c>
      <c r="Q141" s="2" t="str">
        <f>IF($B141="","",B141-M141-N141-G141-O141-P141-C141-D141)</f>
        <v/>
      </c>
      <c r="R141" s="2" t="str">
        <f>IF($B141="","",IF(L141="УСН доходы",B141*K141/100,IF(L141="УСН доходы минус расходы",MAX(0,Q141)*K141/100,0)))</f>
        <v/>
      </c>
      <c r="S141" s="4" t="str">
        <f>IF($B141="","",Q141-R141)</f>
        <v/>
      </c>
      <c r="T141" s="3" t="str">
        <f>IF($B141="","",IF(B141&gt;0,S141/B141,0))</f>
        <v/>
      </c>
      <c r="U141" s="3" t="str">
        <f>IF($B141="","",IF(C141+D141&gt;0,S141/(C141+D141),0))</f>
        <v/>
      </c>
    </row>
    <row r="142" spans="1:21">
      <c r="B142" s="2"/>
      <c r="C142" s="2"/>
      <c r="D142" s="2"/>
      <c r="G142" s="2"/>
      <c r="H142" s="2"/>
      <c r="M142" s="2" t="str">
        <f>IF($B142="","",B142*E142/100)</f>
        <v/>
      </c>
      <c r="N142" s="2" t="str">
        <f>IF($B142="","",B142*F142/100)</f>
        <v/>
      </c>
      <c r="O142" s="2" t="str">
        <f>IF($B142="","",IF(MIN(MAX(I142,0),95)/100=0,0,MIN(MAX(I142,0),95)/100/(1-MIN(MAX(I142,0),95)/100)*(G142+H142)))</f>
        <v/>
      </c>
      <c r="P142" s="2" t="str">
        <f>IF($B142="","",B142*J142/100)</f>
        <v/>
      </c>
      <c r="Q142" s="2" t="str">
        <f>IF($B142="","",B142-M142-N142-G142-O142-P142-C142-D142)</f>
        <v/>
      </c>
      <c r="R142" s="2" t="str">
        <f>IF($B142="","",IF(L142="УСН доходы",B142*K142/100,IF(L142="УСН доходы минус расходы",MAX(0,Q142)*K142/100,0)))</f>
        <v/>
      </c>
      <c r="S142" s="4" t="str">
        <f>IF($B142="","",Q142-R142)</f>
        <v/>
      </c>
      <c r="T142" s="3" t="str">
        <f>IF($B142="","",IF(B142&gt;0,S142/B142,0))</f>
        <v/>
      </c>
      <c r="U142" s="3" t="str">
        <f>IF($B142="","",IF(C142+D142&gt;0,S142/(C142+D142),0))</f>
        <v/>
      </c>
    </row>
    <row r="143" spans="1:21">
      <c r="B143" s="2"/>
      <c r="C143" s="2"/>
      <c r="D143" s="2"/>
      <c r="G143" s="2"/>
      <c r="H143" s="2"/>
      <c r="M143" s="2" t="str">
        <f>IF($B143="","",B143*E143/100)</f>
        <v/>
      </c>
      <c r="N143" s="2" t="str">
        <f>IF($B143="","",B143*F143/100)</f>
        <v/>
      </c>
      <c r="O143" s="2" t="str">
        <f>IF($B143="","",IF(MIN(MAX(I143,0),95)/100=0,0,MIN(MAX(I143,0),95)/100/(1-MIN(MAX(I143,0),95)/100)*(G143+H143)))</f>
        <v/>
      </c>
      <c r="P143" s="2" t="str">
        <f>IF($B143="","",B143*J143/100)</f>
        <v/>
      </c>
      <c r="Q143" s="2" t="str">
        <f>IF($B143="","",B143-M143-N143-G143-O143-P143-C143-D143)</f>
        <v/>
      </c>
      <c r="R143" s="2" t="str">
        <f>IF($B143="","",IF(L143="УСН доходы",B143*K143/100,IF(L143="УСН доходы минус расходы",MAX(0,Q143)*K143/100,0)))</f>
        <v/>
      </c>
      <c r="S143" s="4" t="str">
        <f>IF($B143="","",Q143-R143)</f>
        <v/>
      </c>
      <c r="T143" s="3" t="str">
        <f>IF($B143="","",IF(B143&gt;0,S143/B143,0))</f>
        <v/>
      </c>
      <c r="U143" s="3" t="str">
        <f>IF($B143="","",IF(C143+D143&gt;0,S143/(C143+D143),0))</f>
        <v/>
      </c>
    </row>
    <row r="144" spans="1:21">
      <c r="B144" s="2"/>
      <c r="C144" s="2"/>
      <c r="D144" s="2"/>
      <c r="G144" s="2"/>
      <c r="H144" s="2"/>
      <c r="M144" s="2" t="str">
        <f>IF($B144="","",B144*E144/100)</f>
        <v/>
      </c>
      <c r="N144" s="2" t="str">
        <f>IF($B144="","",B144*F144/100)</f>
        <v/>
      </c>
      <c r="O144" s="2" t="str">
        <f>IF($B144="","",IF(MIN(MAX(I144,0),95)/100=0,0,MIN(MAX(I144,0),95)/100/(1-MIN(MAX(I144,0),95)/100)*(G144+H144)))</f>
        <v/>
      </c>
      <c r="P144" s="2" t="str">
        <f>IF($B144="","",B144*J144/100)</f>
        <v/>
      </c>
      <c r="Q144" s="2" t="str">
        <f>IF($B144="","",B144-M144-N144-G144-O144-P144-C144-D144)</f>
        <v/>
      </c>
      <c r="R144" s="2" t="str">
        <f>IF($B144="","",IF(L144="УСН доходы",B144*K144/100,IF(L144="УСН доходы минус расходы",MAX(0,Q144)*K144/100,0)))</f>
        <v/>
      </c>
      <c r="S144" s="4" t="str">
        <f>IF($B144="","",Q144-R144)</f>
        <v/>
      </c>
      <c r="T144" s="3" t="str">
        <f>IF($B144="","",IF(B144&gt;0,S144/B144,0))</f>
        <v/>
      </c>
      <c r="U144" s="3" t="str">
        <f>IF($B144="","",IF(C144+D144&gt;0,S144/(C144+D144),0))</f>
        <v/>
      </c>
    </row>
    <row r="145" spans="1:21">
      <c r="B145" s="2"/>
      <c r="C145" s="2"/>
      <c r="D145" s="2"/>
      <c r="G145" s="2"/>
      <c r="H145" s="2"/>
      <c r="M145" s="2" t="str">
        <f>IF($B145="","",B145*E145/100)</f>
        <v/>
      </c>
      <c r="N145" s="2" t="str">
        <f>IF($B145="","",B145*F145/100)</f>
        <v/>
      </c>
      <c r="O145" s="2" t="str">
        <f>IF($B145="","",IF(MIN(MAX(I145,0),95)/100=0,0,MIN(MAX(I145,0),95)/100/(1-MIN(MAX(I145,0),95)/100)*(G145+H145)))</f>
        <v/>
      </c>
      <c r="P145" s="2" t="str">
        <f>IF($B145="","",B145*J145/100)</f>
        <v/>
      </c>
      <c r="Q145" s="2" t="str">
        <f>IF($B145="","",B145-M145-N145-G145-O145-P145-C145-D145)</f>
        <v/>
      </c>
      <c r="R145" s="2" t="str">
        <f>IF($B145="","",IF(L145="УСН доходы",B145*K145/100,IF(L145="УСН доходы минус расходы",MAX(0,Q145)*K145/100,0)))</f>
        <v/>
      </c>
      <c r="S145" s="4" t="str">
        <f>IF($B145="","",Q145-R145)</f>
        <v/>
      </c>
      <c r="T145" s="3" t="str">
        <f>IF($B145="","",IF(B145&gt;0,S145/B145,0))</f>
        <v/>
      </c>
      <c r="U145" s="3" t="str">
        <f>IF($B145="","",IF(C145+D145&gt;0,S145/(C145+D145),0))</f>
        <v/>
      </c>
    </row>
    <row r="146" spans="1:21">
      <c r="B146" s="2"/>
      <c r="C146" s="2"/>
      <c r="D146" s="2"/>
      <c r="G146" s="2"/>
      <c r="H146" s="2"/>
      <c r="M146" s="2" t="str">
        <f>IF($B146="","",B146*E146/100)</f>
        <v/>
      </c>
      <c r="N146" s="2" t="str">
        <f>IF($B146="","",B146*F146/100)</f>
        <v/>
      </c>
      <c r="O146" s="2" t="str">
        <f>IF($B146="","",IF(MIN(MAX(I146,0),95)/100=0,0,MIN(MAX(I146,0),95)/100/(1-MIN(MAX(I146,0),95)/100)*(G146+H146)))</f>
        <v/>
      </c>
      <c r="P146" s="2" t="str">
        <f>IF($B146="","",B146*J146/100)</f>
        <v/>
      </c>
      <c r="Q146" s="2" t="str">
        <f>IF($B146="","",B146-M146-N146-G146-O146-P146-C146-D146)</f>
        <v/>
      </c>
      <c r="R146" s="2" t="str">
        <f>IF($B146="","",IF(L146="УСН доходы",B146*K146/100,IF(L146="УСН доходы минус расходы",MAX(0,Q146)*K146/100,0)))</f>
        <v/>
      </c>
      <c r="S146" s="4" t="str">
        <f>IF($B146="","",Q146-R146)</f>
        <v/>
      </c>
      <c r="T146" s="3" t="str">
        <f>IF($B146="","",IF(B146&gt;0,S146/B146,0))</f>
        <v/>
      </c>
      <c r="U146" s="3" t="str">
        <f>IF($B146="","",IF(C146+D146&gt;0,S146/(C146+D146),0))</f>
        <v/>
      </c>
    </row>
    <row r="147" spans="1:21">
      <c r="B147" s="2"/>
      <c r="C147" s="2"/>
      <c r="D147" s="2"/>
      <c r="G147" s="2"/>
      <c r="H147" s="2"/>
      <c r="M147" s="2" t="str">
        <f>IF($B147="","",B147*E147/100)</f>
        <v/>
      </c>
      <c r="N147" s="2" t="str">
        <f>IF($B147="","",B147*F147/100)</f>
        <v/>
      </c>
      <c r="O147" s="2" t="str">
        <f>IF($B147="","",IF(MIN(MAX(I147,0),95)/100=0,0,MIN(MAX(I147,0),95)/100/(1-MIN(MAX(I147,0),95)/100)*(G147+H147)))</f>
        <v/>
      </c>
      <c r="P147" s="2" t="str">
        <f>IF($B147="","",B147*J147/100)</f>
        <v/>
      </c>
      <c r="Q147" s="2" t="str">
        <f>IF($B147="","",B147-M147-N147-G147-O147-P147-C147-D147)</f>
        <v/>
      </c>
      <c r="R147" s="2" t="str">
        <f>IF($B147="","",IF(L147="УСН доходы",B147*K147/100,IF(L147="УСН доходы минус расходы",MAX(0,Q147)*K147/100,0)))</f>
        <v/>
      </c>
      <c r="S147" s="4" t="str">
        <f>IF($B147="","",Q147-R147)</f>
        <v/>
      </c>
      <c r="T147" s="3" t="str">
        <f>IF($B147="","",IF(B147&gt;0,S147/B147,0))</f>
        <v/>
      </c>
      <c r="U147" s="3" t="str">
        <f>IF($B147="","",IF(C147+D147&gt;0,S147/(C147+D147),0))</f>
        <v/>
      </c>
    </row>
    <row r="148" spans="1:21">
      <c r="B148" s="2"/>
      <c r="C148" s="2"/>
      <c r="D148" s="2"/>
      <c r="G148" s="2"/>
      <c r="H148" s="2"/>
      <c r="M148" s="2" t="str">
        <f>IF($B148="","",B148*E148/100)</f>
        <v/>
      </c>
      <c r="N148" s="2" t="str">
        <f>IF($B148="","",B148*F148/100)</f>
        <v/>
      </c>
      <c r="O148" s="2" t="str">
        <f>IF($B148="","",IF(MIN(MAX(I148,0),95)/100=0,0,MIN(MAX(I148,0),95)/100/(1-MIN(MAX(I148,0),95)/100)*(G148+H148)))</f>
        <v/>
      </c>
      <c r="P148" s="2" t="str">
        <f>IF($B148="","",B148*J148/100)</f>
        <v/>
      </c>
      <c r="Q148" s="2" t="str">
        <f>IF($B148="","",B148-M148-N148-G148-O148-P148-C148-D148)</f>
        <v/>
      </c>
      <c r="R148" s="2" t="str">
        <f>IF($B148="","",IF(L148="УСН доходы",B148*K148/100,IF(L148="УСН доходы минус расходы",MAX(0,Q148)*K148/100,0)))</f>
        <v/>
      </c>
      <c r="S148" s="4" t="str">
        <f>IF($B148="","",Q148-R148)</f>
        <v/>
      </c>
      <c r="T148" s="3" t="str">
        <f>IF($B148="","",IF(B148&gt;0,S148/B148,0))</f>
        <v/>
      </c>
      <c r="U148" s="3" t="str">
        <f>IF($B148="","",IF(C148+D148&gt;0,S148/(C148+D148),0))</f>
        <v/>
      </c>
    </row>
    <row r="149" spans="1:21">
      <c r="B149" s="2"/>
      <c r="C149" s="2"/>
      <c r="D149" s="2"/>
      <c r="G149" s="2"/>
      <c r="H149" s="2"/>
      <c r="M149" s="2" t="str">
        <f>IF($B149="","",B149*E149/100)</f>
        <v/>
      </c>
      <c r="N149" s="2" t="str">
        <f>IF($B149="","",B149*F149/100)</f>
        <v/>
      </c>
      <c r="O149" s="2" t="str">
        <f>IF($B149="","",IF(MIN(MAX(I149,0),95)/100=0,0,MIN(MAX(I149,0),95)/100/(1-MIN(MAX(I149,0),95)/100)*(G149+H149)))</f>
        <v/>
      </c>
      <c r="P149" s="2" t="str">
        <f>IF($B149="","",B149*J149/100)</f>
        <v/>
      </c>
      <c r="Q149" s="2" t="str">
        <f>IF($B149="","",B149-M149-N149-G149-O149-P149-C149-D149)</f>
        <v/>
      </c>
      <c r="R149" s="2" t="str">
        <f>IF($B149="","",IF(L149="УСН доходы",B149*K149/100,IF(L149="УСН доходы минус расходы",MAX(0,Q149)*K149/100,0)))</f>
        <v/>
      </c>
      <c r="S149" s="4" t="str">
        <f>IF($B149="","",Q149-R149)</f>
        <v/>
      </c>
      <c r="T149" s="3" t="str">
        <f>IF($B149="","",IF(B149&gt;0,S149/B149,0))</f>
        <v/>
      </c>
      <c r="U149" s="3" t="str">
        <f>IF($B149="","",IF(C149+D149&gt;0,S149/(C149+D149),0))</f>
        <v/>
      </c>
    </row>
    <row r="150" spans="1:21">
      <c r="B150" s="2"/>
      <c r="C150" s="2"/>
      <c r="D150" s="2"/>
      <c r="G150" s="2"/>
      <c r="H150" s="2"/>
      <c r="M150" s="2" t="str">
        <f>IF($B150="","",B150*E150/100)</f>
        <v/>
      </c>
      <c r="N150" s="2" t="str">
        <f>IF($B150="","",B150*F150/100)</f>
        <v/>
      </c>
      <c r="O150" s="2" t="str">
        <f>IF($B150="","",IF(MIN(MAX(I150,0),95)/100=0,0,MIN(MAX(I150,0),95)/100/(1-MIN(MAX(I150,0),95)/100)*(G150+H150)))</f>
        <v/>
      </c>
      <c r="P150" s="2" t="str">
        <f>IF($B150="","",B150*J150/100)</f>
        <v/>
      </c>
      <c r="Q150" s="2" t="str">
        <f>IF($B150="","",B150-M150-N150-G150-O150-P150-C150-D150)</f>
        <v/>
      </c>
      <c r="R150" s="2" t="str">
        <f>IF($B150="","",IF(L150="УСН доходы",B150*K150/100,IF(L150="УСН доходы минус расходы",MAX(0,Q150)*K150/100,0)))</f>
        <v/>
      </c>
      <c r="S150" s="4" t="str">
        <f>IF($B150="","",Q150-R150)</f>
        <v/>
      </c>
      <c r="T150" s="3" t="str">
        <f>IF($B150="","",IF(B150&gt;0,S150/B150,0))</f>
        <v/>
      </c>
      <c r="U150" s="3" t="str">
        <f>IF($B150="","",IF(C150+D150&gt;0,S150/(C150+D150),0))</f>
        <v/>
      </c>
    </row>
    <row r="151" spans="1:21">
      <c r="B151" s="2"/>
      <c r="C151" s="2"/>
      <c r="D151" s="2"/>
      <c r="G151" s="2"/>
      <c r="H151" s="2"/>
      <c r="M151" s="2" t="str">
        <f>IF($B151="","",B151*E151/100)</f>
        <v/>
      </c>
      <c r="N151" s="2" t="str">
        <f>IF($B151="","",B151*F151/100)</f>
        <v/>
      </c>
      <c r="O151" s="2" t="str">
        <f>IF($B151="","",IF(MIN(MAX(I151,0),95)/100=0,0,MIN(MAX(I151,0),95)/100/(1-MIN(MAX(I151,0),95)/100)*(G151+H151)))</f>
        <v/>
      </c>
      <c r="P151" s="2" t="str">
        <f>IF($B151="","",B151*J151/100)</f>
        <v/>
      </c>
      <c r="Q151" s="2" t="str">
        <f>IF($B151="","",B151-M151-N151-G151-O151-P151-C151-D151)</f>
        <v/>
      </c>
      <c r="R151" s="2" t="str">
        <f>IF($B151="","",IF(L151="УСН доходы",B151*K151/100,IF(L151="УСН доходы минус расходы",MAX(0,Q151)*K151/100,0)))</f>
        <v/>
      </c>
      <c r="S151" s="4" t="str">
        <f>IF($B151="","",Q151-R151)</f>
        <v/>
      </c>
      <c r="T151" s="3" t="str">
        <f>IF($B151="","",IF(B151&gt;0,S151/B151,0))</f>
        <v/>
      </c>
      <c r="U151" s="3" t="str">
        <f>IF($B151="","",IF(C151+D151&gt;0,S151/(C151+D151),0))</f>
        <v/>
      </c>
    </row>
    <row r="152" spans="1:21">
      <c r="B152" s="2"/>
      <c r="C152" s="2"/>
      <c r="D152" s="2"/>
      <c r="G152" s="2"/>
      <c r="H152" s="2"/>
      <c r="M152" s="2" t="str">
        <f>IF($B152="","",B152*E152/100)</f>
        <v/>
      </c>
      <c r="N152" s="2" t="str">
        <f>IF($B152="","",B152*F152/100)</f>
        <v/>
      </c>
      <c r="O152" s="2" t="str">
        <f>IF($B152="","",IF(MIN(MAX(I152,0),95)/100=0,0,MIN(MAX(I152,0),95)/100/(1-MIN(MAX(I152,0),95)/100)*(G152+H152)))</f>
        <v/>
      </c>
      <c r="P152" s="2" t="str">
        <f>IF($B152="","",B152*J152/100)</f>
        <v/>
      </c>
      <c r="Q152" s="2" t="str">
        <f>IF($B152="","",B152-M152-N152-G152-O152-P152-C152-D152)</f>
        <v/>
      </c>
      <c r="R152" s="2" t="str">
        <f>IF($B152="","",IF(L152="УСН доходы",B152*K152/100,IF(L152="УСН доходы минус расходы",MAX(0,Q152)*K152/100,0)))</f>
        <v/>
      </c>
      <c r="S152" s="4" t="str">
        <f>IF($B152="","",Q152-R152)</f>
        <v/>
      </c>
      <c r="T152" s="3" t="str">
        <f>IF($B152="","",IF(B152&gt;0,S152/B152,0))</f>
        <v/>
      </c>
      <c r="U152" s="3" t="str">
        <f>IF($B152="","",IF(C152+D152&gt;0,S152/(C152+D152),0))</f>
        <v/>
      </c>
    </row>
    <row r="153" spans="1:21">
      <c r="B153" s="2"/>
      <c r="C153" s="2"/>
      <c r="D153" s="2"/>
      <c r="G153" s="2"/>
      <c r="H153" s="2"/>
      <c r="M153" s="2" t="str">
        <f>IF($B153="","",B153*E153/100)</f>
        <v/>
      </c>
      <c r="N153" s="2" t="str">
        <f>IF($B153="","",B153*F153/100)</f>
        <v/>
      </c>
      <c r="O153" s="2" t="str">
        <f>IF($B153="","",IF(MIN(MAX(I153,0),95)/100=0,0,MIN(MAX(I153,0),95)/100/(1-MIN(MAX(I153,0),95)/100)*(G153+H153)))</f>
        <v/>
      </c>
      <c r="P153" s="2" t="str">
        <f>IF($B153="","",B153*J153/100)</f>
        <v/>
      </c>
      <c r="Q153" s="2" t="str">
        <f>IF($B153="","",B153-M153-N153-G153-O153-P153-C153-D153)</f>
        <v/>
      </c>
      <c r="R153" s="2" t="str">
        <f>IF($B153="","",IF(L153="УСН доходы",B153*K153/100,IF(L153="УСН доходы минус расходы",MAX(0,Q153)*K153/100,0)))</f>
        <v/>
      </c>
      <c r="S153" s="4" t="str">
        <f>IF($B153="","",Q153-R153)</f>
        <v/>
      </c>
      <c r="T153" s="3" t="str">
        <f>IF($B153="","",IF(B153&gt;0,S153/B153,0))</f>
        <v/>
      </c>
      <c r="U153" s="3" t="str">
        <f>IF($B153="","",IF(C153+D153&gt;0,S153/(C153+D153),0))</f>
        <v/>
      </c>
    </row>
    <row r="154" spans="1:21">
      <c r="B154" s="2"/>
      <c r="C154" s="2"/>
      <c r="D154" s="2"/>
      <c r="G154" s="2"/>
      <c r="H154" s="2"/>
      <c r="M154" s="2" t="str">
        <f>IF($B154="","",B154*E154/100)</f>
        <v/>
      </c>
      <c r="N154" s="2" t="str">
        <f>IF($B154="","",B154*F154/100)</f>
        <v/>
      </c>
      <c r="O154" s="2" t="str">
        <f>IF($B154="","",IF(MIN(MAX(I154,0),95)/100=0,0,MIN(MAX(I154,0),95)/100/(1-MIN(MAX(I154,0),95)/100)*(G154+H154)))</f>
        <v/>
      </c>
      <c r="P154" s="2" t="str">
        <f>IF($B154="","",B154*J154/100)</f>
        <v/>
      </c>
      <c r="Q154" s="2" t="str">
        <f>IF($B154="","",B154-M154-N154-G154-O154-P154-C154-D154)</f>
        <v/>
      </c>
      <c r="R154" s="2" t="str">
        <f>IF($B154="","",IF(L154="УСН доходы",B154*K154/100,IF(L154="УСН доходы минус расходы",MAX(0,Q154)*K154/100,0)))</f>
        <v/>
      </c>
      <c r="S154" s="4" t="str">
        <f>IF($B154="","",Q154-R154)</f>
        <v/>
      </c>
      <c r="T154" s="3" t="str">
        <f>IF($B154="","",IF(B154&gt;0,S154/B154,0))</f>
        <v/>
      </c>
      <c r="U154" s="3" t="str">
        <f>IF($B154="","",IF(C154+D154&gt;0,S154/(C154+D154),0))</f>
        <v/>
      </c>
    </row>
    <row r="155" spans="1:21">
      <c r="B155" s="2"/>
      <c r="C155" s="2"/>
      <c r="D155" s="2"/>
      <c r="G155" s="2"/>
      <c r="H155" s="2"/>
      <c r="M155" s="2" t="str">
        <f>IF($B155="","",B155*E155/100)</f>
        <v/>
      </c>
      <c r="N155" s="2" t="str">
        <f>IF($B155="","",B155*F155/100)</f>
        <v/>
      </c>
      <c r="O155" s="2" t="str">
        <f>IF($B155="","",IF(MIN(MAX(I155,0),95)/100=0,0,MIN(MAX(I155,0),95)/100/(1-MIN(MAX(I155,0),95)/100)*(G155+H155)))</f>
        <v/>
      </c>
      <c r="P155" s="2" t="str">
        <f>IF($B155="","",B155*J155/100)</f>
        <v/>
      </c>
      <c r="Q155" s="2" t="str">
        <f>IF($B155="","",B155-M155-N155-G155-O155-P155-C155-D155)</f>
        <v/>
      </c>
      <c r="R155" s="2" t="str">
        <f>IF($B155="","",IF(L155="УСН доходы",B155*K155/100,IF(L155="УСН доходы минус расходы",MAX(0,Q155)*K155/100,0)))</f>
        <v/>
      </c>
      <c r="S155" s="4" t="str">
        <f>IF($B155="","",Q155-R155)</f>
        <v/>
      </c>
      <c r="T155" s="3" t="str">
        <f>IF($B155="","",IF(B155&gt;0,S155/B155,0))</f>
        <v/>
      </c>
      <c r="U155" s="3" t="str">
        <f>IF($B155="","",IF(C155+D155&gt;0,S155/(C155+D155),0))</f>
        <v/>
      </c>
    </row>
    <row r="156" spans="1:21">
      <c r="B156" s="2"/>
      <c r="C156" s="2"/>
      <c r="D156" s="2"/>
      <c r="G156" s="2"/>
      <c r="H156" s="2"/>
      <c r="M156" s="2" t="str">
        <f>IF($B156="","",B156*E156/100)</f>
        <v/>
      </c>
      <c r="N156" s="2" t="str">
        <f>IF($B156="","",B156*F156/100)</f>
        <v/>
      </c>
      <c r="O156" s="2" t="str">
        <f>IF($B156="","",IF(MIN(MAX(I156,0),95)/100=0,0,MIN(MAX(I156,0),95)/100/(1-MIN(MAX(I156,0),95)/100)*(G156+H156)))</f>
        <v/>
      </c>
      <c r="P156" s="2" t="str">
        <f>IF($B156="","",B156*J156/100)</f>
        <v/>
      </c>
      <c r="Q156" s="2" t="str">
        <f>IF($B156="","",B156-M156-N156-G156-O156-P156-C156-D156)</f>
        <v/>
      </c>
      <c r="R156" s="2" t="str">
        <f>IF($B156="","",IF(L156="УСН доходы",B156*K156/100,IF(L156="УСН доходы минус расходы",MAX(0,Q156)*K156/100,0)))</f>
        <v/>
      </c>
      <c r="S156" s="4" t="str">
        <f>IF($B156="","",Q156-R156)</f>
        <v/>
      </c>
      <c r="T156" s="3" t="str">
        <f>IF($B156="","",IF(B156&gt;0,S156/B156,0))</f>
        <v/>
      </c>
      <c r="U156" s="3" t="str">
        <f>IF($B156="","",IF(C156+D156&gt;0,S156/(C156+D156),0))</f>
        <v/>
      </c>
    </row>
    <row r="157" spans="1:21">
      <c r="B157" s="2"/>
      <c r="C157" s="2"/>
      <c r="D157" s="2"/>
      <c r="G157" s="2"/>
      <c r="H157" s="2"/>
      <c r="M157" s="2" t="str">
        <f>IF($B157="","",B157*E157/100)</f>
        <v/>
      </c>
      <c r="N157" s="2" t="str">
        <f>IF($B157="","",B157*F157/100)</f>
        <v/>
      </c>
      <c r="O157" s="2" t="str">
        <f>IF($B157="","",IF(MIN(MAX(I157,0),95)/100=0,0,MIN(MAX(I157,0),95)/100/(1-MIN(MAX(I157,0),95)/100)*(G157+H157)))</f>
        <v/>
      </c>
      <c r="P157" s="2" t="str">
        <f>IF($B157="","",B157*J157/100)</f>
        <v/>
      </c>
      <c r="Q157" s="2" t="str">
        <f>IF($B157="","",B157-M157-N157-G157-O157-P157-C157-D157)</f>
        <v/>
      </c>
      <c r="R157" s="2" t="str">
        <f>IF($B157="","",IF(L157="УСН доходы",B157*K157/100,IF(L157="УСН доходы минус расходы",MAX(0,Q157)*K157/100,0)))</f>
        <v/>
      </c>
      <c r="S157" s="4" t="str">
        <f>IF($B157="","",Q157-R157)</f>
        <v/>
      </c>
      <c r="T157" s="3" t="str">
        <f>IF($B157="","",IF(B157&gt;0,S157/B157,0))</f>
        <v/>
      </c>
      <c r="U157" s="3" t="str">
        <f>IF($B157="","",IF(C157+D157&gt;0,S157/(C157+D157),0))</f>
        <v/>
      </c>
    </row>
    <row r="158" spans="1:21">
      <c r="B158" s="2"/>
      <c r="C158" s="2"/>
      <c r="D158" s="2"/>
      <c r="G158" s="2"/>
      <c r="H158" s="2"/>
      <c r="M158" s="2" t="str">
        <f>IF($B158="","",B158*E158/100)</f>
        <v/>
      </c>
      <c r="N158" s="2" t="str">
        <f>IF($B158="","",B158*F158/100)</f>
        <v/>
      </c>
      <c r="O158" s="2" t="str">
        <f>IF($B158="","",IF(MIN(MAX(I158,0),95)/100=0,0,MIN(MAX(I158,0),95)/100/(1-MIN(MAX(I158,0),95)/100)*(G158+H158)))</f>
        <v/>
      </c>
      <c r="P158" s="2" t="str">
        <f>IF($B158="","",B158*J158/100)</f>
        <v/>
      </c>
      <c r="Q158" s="2" t="str">
        <f>IF($B158="","",B158-M158-N158-G158-O158-P158-C158-D158)</f>
        <v/>
      </c>
      <c r="R158" s="2" t="str">
        <f>IF($B158="","",IF(L158="УСН доходы",B158*K158/100,IF(L158="УСН доходы минус расходы",MAX(0,Q158)*K158/100,0)))</f>
        <v/>
      </c>
      <c r="S158" s="4" t="str">
        <f>IF($B158="","",Q158-R158)</f>
        <v/>
      </c>
      <c r="T158" s="3" t="str">
        <f>IF($B158="","",IF(B158&gt;0,S158/B158,0))</f>
        <v/>
      </c>
      <c r="U158" s="3" t="str">
        <f>IF($B158="","",IF(C158+D158&gt;0,S158/(C158+D158),0))</f>
        <v/>
      </c>
    </row>
    <row r="159" spans="1:21">
      <c r="B159" s="2"/>
      <c r="C159" s="2"/>
      <c r="D159" s="2"/>
      <c r="G159" s="2"/>
      <c r="H159" s="2"/>
      <c r="M159" s="2" t="str">
        <f>IF($B159="","",B159*E159/100)</f>
        <v/>
      </c>
      <c r="N159" s="2" t="str">
        <f>IF($B159="","",B159*F159/100)</f>
        <v/>
      </c>
      <c r="O159" s="2" t="str">
        <f>IF($B159="","",IF(MIN(MAX(I159,0),95)/100=0,0,MIN(MAX(I159,0),95)/100/(1-MIN(MAX(I159,0),95)/100)*(G159+H159)))</f>
        <v/>
      </c>
      <c r="P159" s="2" t="str">
        <f>IF($B159="","",B159*J159/100)</f>
        <v/>
      </c>
      <c r="Q159" s="2" t="str">
        <f>IF($B159="","",B159-M159-N159-G159-O159-P159-C159-D159)</f>
        <v/>
      </c>
      <c r="R159" s="2" t="str">
        <f>IF($B159="","",IF(L159="УСН доходы",B159*K159/100,IF(L159="УСН доходы минус расходы",MAX(0,Q159)*K159/100,0)))</f>
        <v/>
      </c>
      <c r="S159" s="4" t="str">
        <f>IF($B159="","",Q159-R159)</f>
        <v/>
      </c>
      <c r="T159" s="3" t="str">
        <f>IF($B159="","",IF(B159&gt;0,S159/B159,0))</f>
        <v/>
      </c>
      <c r="U159" s="3" t="str">
        <f>IF($B159="","",IF(C159+D159&gt;0,S159/(C159+D159),0))</f>
        <v/>
      </c>
    </row>
    <row r="160" spans="1:21">
      <c r="B160" s="2"/>
      <c r="C160" s="2"/>
      <c r="D160" s="2"/>
      <c r="G160" s="2"/>
      <c r="H160" s="2"/>
      <c r="M160" s="2" t="str">
        <f>IF($B160="","",B160*E160/100)</f>
        <v/>
      </c>
      <c r="N160" s="2" t="str">
        <f>IF($B160="","",B160*F160/100)</f>
        <v/>
      </c>
      <c r="O160" s="2" t="str">
        <f>IF($B160="","",IF(MIN(MAX(I160,0),95)/100=0,0,MIN(MAX(I160,0),95)/100/(1-MIN(MAX(I160,0),95)/100)*(G160+H160)))</f>
        <v/>
      </c>
      <c r="P160" s="2" t="str">
        <f>IF($B160="","",B160*J160/100)</f>
        <v/>
      </c>
      <c r="Q160" s="2" t="str">
        <f>IF($B160="","",B160-M160-N160-G160-O160-P160-C160-D160)</f>
        <v/>
      </c>
      <c r="R160" s="2" t="str">
        <f>IF($B160="","",IF(L160="УСН доходы",B160*K160/100,IF(L160="УСН доходы минус расходы",MAX(0,Q160)*K160/100,0)))</f>
        <v/>
      </c>
      <c r="S160" s="4" t="str">
        <f>IF($B160="","",Q160-R160)</f>
        <v/>
      </c>
      <c r="T160" s="3" t="str">
        <f>IF($B160="","",IF(B160&gt;0,S160/B160,0))</f>
        <v/>
      </c>
      <c r="U160" s="3" t="str">
        <f>IF($B160="","",IF(C160+D160&gt;0,S160/(C160+D160),0))</f>
        <v/>
      </c>
    </row>
    <row r="161" spans="1:21">
      <c r="B161" s="2"/>
      <c r="C161" s="2"/>
      <c r="D161" s="2"/>
      <c r="G161" s="2"/>
      <c r="H161" s="2"/>
      <c r="M161" s="2" t="str">
        <f>IF($B161="","",B161*E161/100)</f>
        <v/>
      </c>
      <c r="N161" s="2" t="str">
        <f>IF($B161="","",B161*F161/100)</f>
        <v/>
      </c>
      <c r="O161" s="2" t="str">
        <f>IF($B161="","",IF(MIN(MAX(I161,0),95)/100=0,0,MIN(MAX(I161,0),95)/100/(1-MIN(MAX(I161,0),95)/100)*(G161+H161)))</f>
        <v/>
      </c>
      <c r="P161" s="2" t="str">
        <f>IF($B161="","",B161*J161/100)</f>
        <v/>
      </c>
      <c r="Q161" s="2" t="str">
        <f>IF($B161="","",B161-M161-N161-G161-O161-P161-C161-D161)</f>
        <v/>
      </c>
      <c r="R161" s="2" t="str">
        <f>IF($B161="","",IF(L161="УСН доходы",B161*K161/100,IF(L161="УСН доходы минус расходы",MAX(0,Q161)*K161/100,0)))</f>
        <v/>
      </c>
      <c r="S161" s="4" t="str">
        <f>IF($B161="","",Q161-R161)</f>
        <v/>
      </c>
      <c r="T161" s="3" t="str">
        <f>IF($B161="","",IF(B161&gt;0,S161/B161,0))</f>
        <v/>
      </c>
      <c r="U161" s="3" t="str">
        <f>IF($B161="","",IF(C161+D161&gt;0,S161/(C161+D161),0))</f>
        <v/>
      </c>
    </row>
    <row r="162" spans="1:21">
      <c r="B162" s="2"/>
      <c r="C162" s="2"/>
      <c r="D162" s="2"/>
      <c r="G162" s="2"/>
      <c r="H162" s="2"/>
      <c r="M162" s="2" t="str">
        <f>IF($B162="","",B162*E162/100)</f>
        <v/>
      </c>
      <c r="N162" s="2" t="str">
        <f>IF($B162="","",B162*F162/100)</f>
        <v/>
      </c>
      <c r="O162" s="2" t="str">
        <f>IF($B162="","",IF(MIN(MAX(I162,0),95)/100=0,0,MIN(MAX(I162,0),95)/100/(1-MIN(MAX(I162,0),95)/100)*(G162+H162)))</f>
        <v/>
      </c>
      <c r="P162" s="2" t="str">
        <f>IF($B162="","",B162*J162/100)</f>
        <v/>
      </c>
      <c r="Q162" s="2" t="str">
        <f>IF($B162="","",B162-M162-N162-G162-O162-P162-C162-D162)</f>
        <v/>
      </c>
      <c r="R162" s="2" t="str">
        <f>IF($B162="","",IF(L162="УСН доходы",B162*K162/100,IF(L162="УСН доходы минус расходы",MAX(0,Q162)*K162/100,0)))</f>
        <v/>
      </c>
      <c r="S162" s="4" t="str">
        <f>IF($B162="","",Q162-R162)</f>
        <v/>
      </c>
      <c r="T162" s="3" t="str">
        <f>IF($B162="","",IF(B162&gt;0,S162/B162,0))</f>
        <v/>
      </c>
      <c r="U162" s="3" t="str">
        <f>IF($B162="","",IF(C162+D162&gt;0,S162/(C162+D162),0))</f>
        <v/>
      </c>
    </row>
    <row r="163" spans="1:21">
      <c r="B163" s="2"/>
      <c r="C163" s="2"/>
      <c r="D163" s="2"/>
      <c r="G163" s="2"/>
      <c r="H163" s="2"/>
      <c r="M163" s="2" t="str">
        <f>IF($B163="","",B163*E163/100)</f>
        <v/>
      </c>
      <c r="N163" s="2" t="str">
        <f>IF($B163="","",B163*F163/100)</f>
        <v/>
      </c>
      <c r="O163" s="2" t="str">
        <f>IF($B163="","",IF(MIN(MAX(I163,0),95)/100=0,0,MIN(MAX(I163,0),95)/100/(1-MIN(MAX(I163,0),95)/100)*(G163+H163)))</f>
        <v/>
      </c>
      <c r="P163" s="2" t="str">
        <f>IF($B163="","",B163*J163/100)</f>
        <v/>
      </c>
      <c r="Q163" s="2" t="str">
        <f>IF($B163="","",B163-M163-N163-G163-O163-P163-C163-D163)</f>
        <v/>
      </c>
      <c r="R163" s="2" t="str">
        <f>IF($B163="","",IF(L163="УСН доходы",B163*K163/100,IF(L163="УСН доходы минус расходы",MAX(0,Q163)*K163/100,0)))</f>
        <v/>
      </c>
      <c r="S163" s="4" t="str">
        <f>IF($B163="","",Q163-R163)</f>
        <v/>
      </c>
      <c r="T163" s="3" t="str">
        <f>IF($B163="","",IF(B163&gt;0,S163/B163,0))</f>
        <v/>
      </c>
      <c r="U163" s="3" t="str">
        <f>IF($B163="","",IF(C163+D163&gt;0,S163/(C163+D163),0))</f>
        <v/>
      </c>
    </row>
    <row r="164" spans="1:21">
      <c r="B164" s="2"/>
      <c r="C164" s="2"/>
      <c r="D164" s="2"/>
      <c r="G164" s="2"/>
      <c r="H164" s="2"/>
      <c r="M164" s="2" t="str">
        <f>IF($B164="","",B164*E164/100)</f>
        <v/>
      </c>
      <c r="N164" s="2" t="str">
        <f>IF($B164="","",B164*F164/100)</f>
        <v/>
      </c>
      <c r="O164" s="2" t="str">
        <f>IF($B164="","",IF(MIN(MAX(I164,0),95)/100=0,0,MIN(MAX(I164,0),95)/100/(1-MIN(MAX(I164,0),95)/100)*(G164+H164)))</f>
        <v/>
      </c>
      <c r="P164" s="2" t="str">
        <f>IF($B164="","",B164*J164/100)</f>
        <v/>
      </c>
      <c r="Q164" s="2" t="str">
        <f>IF($B164="","",B164-M164-N164-G164-O164-P164-C164-D164)</f>
        <v/>
      </c>
      <c r="R164" s="2" t="str">
        <f>IF($B164="","",IF(L164="УСН доходы",B164*K164/100,IF(L164="УСН доходы минус расходы",MAX(0,Q164)*K164/100,0)))</f>
        <v/>
      </c>
      <c r="S164" s="4" t="str">
        <f>IF($B164="","",Q164-R164)</f>
        <v/>
      </c>
      <c r="T164" s="3" t="str">
        <f>IF($B164="","",IF(B164&gt;0,S164/B164,0))</f>
        <v/>
      </c>
      <c r="U164" s="3" t="str">
        <f>IF($B164="","",IF(C164+D164&gt;0,S164/(C164+D164),0))</f>
        <v/>
      </c>
    </row>
    <row r="165" spans="1:21">
      <c r="B165" s="2"/>
      <c r="C165" s="2"/>
      <c r="D165" s="2"/>
      <c r="G165" s="2"/>
      <c r="H165" s="2"/>
      <c r="M165" s="2" t="str">
        <f>IF($B165="","",B165*E165/100)</f>
        <v/>
      </c>
      <c r="N165" s="2" t="str">
        <f>IF($B165="","",B165*F165/100)</f>
        <v/>
      </c>
      <c r="O165" s="2" t="str">
        <f>IF($B165="","",IF(MIN(MAX(I165,0),95)/100=0,0,MIN(MAX(I165,0),95)/100/(1-MIN(MAX(I165,0),95)/100)*(G165+H165)))</f>
        <v/>
      </c>
      <c r="P165" s="2" t="str">
        <f>IF($B165="","",B165*J165/100)</f>
        <v/>
      </c>
      <c r="Q165" s="2" t="str">
        <f>IF($B165="","",B165-M165-N165-G165-O165-P165-C165-D165)</f>
        <v/>
      </c>
      <c r="R165" s="2" t="str">
        <f>IF($B165="","",IF(L165="УСН доходы",B165*K165/100,IF(L165="УСН доходы минус расходы",MAX(0,Q165)*K165/100,0)))</f>
        <v/>
      </c>
      <c r="S165" s="4" t="str">
        <f>IF($B165="","",Q165-R165)</f>
        <v/>
      </c>
      <c r="T165" s="3" t="str">
        <f>IF($B165="","",IF(B165&gt;0,S165/B165,0))</f>
        <v/>
      </c>
      <c r="U165" s="3" t="str">
        <f>IF($B165="","",IF(C165+D165&gt;0,S165/(C165+D165),0))</f>
        <v/>
      </c>
    </row>
    <row r="166" spans="1:21">
      <c r="B166" s="2"/>
      <c r="C166" s="2"/>
      <c r="D166" s="2"/>
      <c r="G166" s="2"/>
      <c r="H166" s="2"/>
      <c r="M166" s="2" t="str">
        <f>IF($B166="","",B166*E166/100)</f>
        <v/>
      </c>
      <c r="N166" s="2" t="str">
        <f>IF($B166="","",B166*F166/100)</f>
        <v/>
      </c>
      <c r="O166" s="2" t="str">
        <f>IF($B166="","",IF(MIN(MAX(I166,0),95)/100=0,0,MIN(MAX(I166,0),95)/100/(1-MIN(MAX(I166,0),95)/100)*(G166+H166)))</f>
        <v/>
      </c>
      <c r="P166" s="2" t="str">
        <f>IF($B166="","",B166*J166/100)</f>
        <v/>
      </c>
      <c r="Q166" s="2" t="str">
        <f>IF($B166="","",B166-M166-N166-G166-O166-P166-C166-D166)</f>
        <v/>
      </c>
      <c r="R166" s="2" t="str">
        <f>IF($B166="","",IF(L166="УСН доходы",B166*K166/100,IF(L166="УСН доходы минус расходы",MAX(0,Q166)*K166/100,0)))</f>
        <v/>
      </c>
      <c r="S166" s="4" t="str">
        <f>IF($B166="","",Q166-R166)</f>
        <v/>
      </c>
      <c r="T166" s="3" t="str">
        <f>IF($B166="","",IF(B166&gt;0,S166/B166,0))</f>
        <v/>
      </c>
      <c r="U166" s="3" t="str">
        <f>IF($B166="","",IF(C166+D166&gt;0,S166/(C166+D166),0))</f>
        <v/>
      </c>
    </row>
    <row r="167" spans="1:21">
      <c r="B167" s="2"/>
      <c r="C167" s="2"/>
      <c r="D167" s="2"/>
      <c r="G167" s="2"/>
      <c r="H167" s="2"/>
      <c r="M167" s="2" t="str">
        <f>IF($B167="","",B167*E167/100)</f>
        <v/>
      </c>
      <c r="N167" s="2" t="str">
        <f>IF($B167="","",B167*F167/100)</f>
        <v/>
      </c>
      <c r="O167" s="2" t="str">
        <f>IF($B167="","",IF(MIN(MAX(I167,0),95)/100=0,0,MIN(MAX(I167,0),95)/100/(1-MIN(MAX(I167,0),95)/100)*(G167+H167)))</f>
        <v/>
      </c>
      <c r="P167" s="2" t="str">
        <f>IF($B167="","",B167*J167/100)</f>
        <v/>
      </c>
      <c r="Q167" s="2" t="str">
        <f>IF($B167="","",B167-M167-N167-G167-O167-P167-C167-D167)</f>
        <v/>
      </c>
      <c r="R167" s="2" t="str">
        <f>IF($B167="","",IF(L167="УСН доходы",B167*K167/100,IF(L167="УСН доходы минус расходы",MAX(0,Q167)*K167/100,0)))</f>
        <v/>
      </c>
      <c r="S167" s="4" t="str">
        <f>IF($B167="","",Q167-R167)</f>
        <v/>
      </c>
      <c r="T167" s="3" t="str">
        <f>IF($B167="","",IF(B167&gt;0,S167/B167,0))</f>
        <v/>
      </c>
      <c r="U167" s="3" t="str">
        <f>IF($B167="","",IF(C167+D167&gt;0,S167/(C167+D167),0))</f>
        <v/>
      </c>
    </row>
    <row r="168" spans="1:21">
      <c r="B168" s="2"/>
      <c r="C168" s="2"/>
      <c r="D168" s="2"/>
      <c r="G168" s="2"/>
      <c r="H168" s="2"/>
      <c r="M168" s="2" t="str">
        <f>IF($B168="","",B168*E168/100)</f>
        <v/>
      </c>
      <c r="N168" s="2" t="str">
        <f>IF($B168="","",B168*F168/100)</f>
        <v/>
      </c>
      <c r="O168" s="2" t="str">
        <f>IF($B168="","",IF(MIN(MAX(I168,0),95)/100=0,0,MIN(MAX(I168,0),95)/100/(1-MIN(MAX(I168,0),95)/100)*(G168+H168)))</f>
        <v/>
      </c>
      <c r="P168" s="2" t="str">
        <f>IF($B168="","",B168*J168/100)</f>
        <v/>
      </c>
      <c r="Q168" s="2" t="str">
        <f>IF($B168="","",B168-M168-N168-G168-O168-P168-C168-D168)</f>
        <v/>
      </c>
      <c r="R168" s="2" t="str">
        <f>IF($B168="","",IF(L168="УСН доходы",B168*K168/100,IF(L168="УСН доходы минус расходы",MAX(0,Q168)*K168/100,0)))</f>
        <v/>
      </c>
      <c r="S168" s="4" t="str">
        <f>IF($B168="","",Q168-R168)</f>
        <v/>
      </c>
      <c r="T168" s="3" t="str">
        <f>IF($B168="","",IF(B168&gt;0,S168/B168,0))</f>
        <v/>
      </c>
      <c r="U168" s="3" t="str">
        <f>IF($B168="","",IF(C168+D168&gt;0,S168/(C168+D168),0))</f>
        <v/>
      </c>
    </row>
    <row r="169" spans="1:21">
      <c r="B169" s="2"/>
      <c r="C169" s="2"/>
      <c r="D169" s="2"/>
      <c r="G169" s="2"/>
      <c r="H169" s="2"/>
      <c r="M169" s="2" t="str">
        <f>IF($B169="","",B169*E169/100)</f>
        <v/>
      </c>
      <c r="N169" s="2" t="str">
        <f>IF($B169="","",B169*F169/100)</f>
        <v/>
      </c>
      <c r="O169" s="2" t="str">
        <f>IF($B169="","",IF(MIN(MAX(I169,0),95)/100=0,0,MIN(MAX(I169,0),95)/100/(1-MIN(MAX(I169,0),95)/100)*(G169+H169)))</f>
        <v/>
      </c>
      <c r="P169" s="2" t="str">
        <f>IF($B169="","",B169*J169/100)</f>
        <v/>
      </c>
      <c r="Q169" s="2" t="str">
        <f>IF($B169="","",B169-M169-N169-G169-O169-P169-C169-D169)</f>
        <v/>
      </c>
      <c r="R169" s="2" t="str">
        <f>IF($B169="","",IF(L169="УСН доходы",B169*K169/100,IF(L169="УСН доходы минус расходы",MAX(0,Q169)*K169/100,0)))</f>
        <v/>
      </c>
      <c r="S169" s="4" t="str">
        <f>IF($B169="","",Q169-R169)</f>
        <v/>
      </c>
      <c r="T169" s="3" t="str">
        <f>IF($B169="","",IF(B169&gt;0,S169/B169,0))</f>
        <v/>
      </c>
      <c r="U169" s="3" t="str">
        <f>IF($B169="","",IF(C169+D169&gt;0,S169/(C169+D169),0))</f>
        <v/>
      </c>
    </row>
    <row r="170" spans="1:21">
      <c r="B170" s="2"/>
      <c r="C170" s="2"/>
      <c r="D170" s="2"/>
      <c r="G170" s="2"/>
      <c r="H170" s="2"/>
      <c r="M170" s="2" t="str">
        <f>IF($B170="","",B170*E170/100)</f>
        <v/>
      </c>
      <c r="N170" s="2" t="str">
        <f>IF($B170="","",B170*F170/100)</f>
        <v/>
      </c>
      <c r="O170" s="2" t="str">
        <f>IF($B170="","",IF(MIN(MAX(I170,0),95)/100=0,0,MIN(MAX(I170,0),95)/100/(1-MIN(MAX(I170,0),95)/100)*(G170+H170)))</f>
        <v/>
      </c>
      <c r="P170" s="2" t="str">
        <f>IF($B170="","",B170*J170/100)</f>
        <v/>
      </c>
      <c r="Q170" s="2" t="str">
        <f>IF($B170="","",B170-M170-N170-G170-O170-P170-C170-D170)</f>
        <v/>
      </c>
      <c r="R170" s="2" t="str">
        <f>IF($B170="","",IF(L170="УСН доходы",B170*K170/100,IF(L170="УСН доходы минус расходы",MAX(0,Q170)*K170/100,0)))</f>
        <v/>
      </c>
      <c r="S170" s="4" t="str">
        <f>IF($B170="","",Q170-R170)</f>
        <v/>
      </c>
      <c r="T170" s="3" t="str">
        <f>IF($B170="","",IF(B170&gt;0,S170/B170,0))</f>
        <v/>
      </c>
      <c r="U170" s="3" t="str">
        <f>IF($B170="","",IF(C170+D170&gt;0,S170/(C170+D170),0))</f>
        <v/>
      </c>
    </row>
    <row r="171" spans="1:21">
      <c r="B171" s="2"/>
      <c r="C171" s="2"/>
      <c r="D171" s="2"/>
      <c r="G171" s="2"/>
      <c r="H171" s="2"/>
      <c r="M171" s="2" t="str">
        <f>IF($B171="","",B171*E171/100)</f>
        <v/>
      </c>
      <c r="N171" s="2" t="str">
        <f>IF($B171="","",B171*F171/100)</f>
        <v/>
      </c>
      <c r="O171" s="2" t="str">
        <f>IF($B171="","",IF(MIN(MAX(I171,0),95)/100=0,0,MIN(MAX(I171,0),95)/100/(1-MIN(MAX(I171,0),95)/100)*(G171+H171)))</f>
        <v/>
      </c>
      <c r="P171" s="2" t="str">
        <f>IF($B171="","",B171*J171/100)</f>
        <v/>
      </c>
      <c r="Q171" s="2" t="str">
        <f>IF($B171="","",B171-M171-N171-G171-O171-P171-C171-D171)</f>
        <v/>
      </c>
      <c r="R171" s="2" t="str">
        <f>IF($B171="","",IF(L171="УСН доходы",B171*K171/100,IF(L171="УСН доходы минус расходы",MAX(0,Q171)*K171/100,0)))</f>
        <v/>
      </c>
      <c r="S171" s="4" t="str">
        <f>IF($B171="","",Q171-R171)</f>
        <v/>
      </c>
      <c r="T171" s="3" t="str">
        <f>IF($B171="","",IF(B171&gt;0,S171/B171,0))</f>
        <v/>
      </c>
      <c r="U171" s="3" t="str">
        <f>IF($B171="","",IF(C171+D171&gt;0,S171/(C171+D171),0))</f>
        <v/>
      </c>
    </row>
    <row r="172" spans="1:21">
      <c r="B172" s="2"/>
      <c r="C172" s="2"/>
      <c r="D172" s="2"/>
      <c r="G172" s="2"/>
      <c r="H172" s="2"/>
      <c r="M172" s="2" t="str">
        <f>IF($B172="","",B172*E172/100)</f>
        <v/>
      </c>
      <c r="N172" s="2" t="str">
        <f>IF($B172="","",B172*F172/100)</f>
        <v/>
      </c>
      <c r="O172" s="2" t="str">
        <f>IF($B172="","",IF(MIN(MAX(I172,0),95)/100=0,0,MIN(MAX(I172,0),95)/100/(1-MIN(MAX(I172,0),95)/100)*(G172+H172)))</f>
        <v/>
      </c>
      <c r="P172" s="2" t="str">
        <f>IF($B172="","",B172*J172/100)</f>
        <v/>
      </c>
      <c r="Q172" s="2" t="str">
        <f>IF($B172="","",B172-M172-N172-G172-O172-P172-C172-D172)</f>
        <v/>
      </c>
      <c r="R172" s="2" t="str">
        <f>IF($B172="","",IF(L172="УСН доходы",B172*K172/100,IF(L172="УСН доходы минус расходы",MAX(0,Q172)*K172/100,0)))</f>
        <v/>
      </c>
      <c r="S172" s="4" t="str">
        <f>IF($B172="","",Q172-R172)</f>
        <v/>
      </c>
      <c r="T172" s="3" t="str">
        <f>IF($B172="","",IF(B172&gt;0,S172/B172,0))</f>
        <v/>
      </c>
      <c r="U172" s="3" t="str">
        <f>IF($B172="","",IF(C172+D172&gt;0,S172/(C172+D172),0))</f>
        <v/>
      </c>
    </row>
    <row r="173" spans="1:21">
      <c r="B173" s="2"/>
      <c r="C173" s="2"/>
      <c r="D173" s="2"/>
      <c r="G173" s="2"/>
      <c r="H173" s="2"/>
      <c r="M173" s="2" t="str">
        <f>IF($B173="","",B173*E173/100)</f>
        <v/>
      </c>
      <c r="N173" s="2" t="str">
        <f>IF($B173="","",B173*F173/100)</f>
        <v/>
      </c>
      <c r="O173" s="2" t="str">
        <f>IF($B173="","",IF(MIN(MAX(I173,0),95)/100=0,0,MIN(MAX(I173,0),95)/100/(1-MIN(MAX(I173,0),95)/100)*(G173+H173)))</f>
        <v/>
      </c>
      <c r="P173" s="2" t="str">
        <f>IF($B173="","",B173*J173/100)</f>
        <v/>
      </c>
      <c r="Q173" s="2" t="str">
        <f>IF($B173="","",B173-M173-N173-G173-O173-P173-C173-D173)</f>
        <v/>
      </c>
      <c r="R173" s="2" t="str">
        <f>IF($B173="","",IF(L173="УСН доходы",B173*K173/100,IF(L173="УСН доходы минус расходы",MAX(0,Q173)*K173/100,0)))</f>
        <v/>
      </c>
      <c r="S173" s="4" t="str">
        <f>IF($B173="","",Q173-R173)</f>
        <v/>
      </c>
      <c r="T173" s="3" t="str">
        <f>IF($B173="","",IF(B173&gt;0,S173/B173,0))</f>
        <v/>
      </c>
      <c r="U173" s="3" t="str">
        <f>IF($B173="","",IF(C173+D173&gt;0,S173/(C173+D173),0))</f>
        <v/>
      </c>
    </row>
    <row r="174" spans="1:21">
      <c r="B174" s="2"/>
      <c r="C174" s="2"/>
      <c r="D174" s="2"/>
      <c r="G174" s="2"/>
      <c r="H174" s="2"/>
      <c r="M174" s="2" t="str">
        <f>IF($B174="","",B174*E174/100)</f>
        <v/>
      </c>
      <c r="N174" s="2" t="str">
        <f>IF($B174="","",B174*F174/100)</f>
        <v/>
      </c>
      <c r="O174" s="2" t="str">
        <f>IF($B174="","",IF(MIN(MAX(I174,0),95)/100=0,0,MIN(MAX(I174,0),95)/100/(1-MIN(MAX(I174,0),95)/100)*(G174+H174)))</f>
        <v/>
      </c>
      <c r="P174" s="2" t="str">
        <f>IF($B174="","",B174*J174/100)</f>
        <v/>
      </c>
      <c r="Q174" s="2" t="str">
        <f>IF($B174="","",B174-M174-N174-G174-O174-P174-C174-D174)</f>
        <v/>
      </c>
      <c r="R174" s="2" t="str">
        <f>IF($B174="","",IF(L174="УСН доходы",B174*K174/100,IF(L174="УСН доходы минус расходы",MAX(0,Q174)*K174/100,0)))</f>
        <v/>
      </c>
      <c r="S174" s="4" t="str">
        <f>IF($B174="","",Q174-R174)</f>
        <v/>
      </c>
      <c r="T174" s="3" t="str">
        <f>IF($B174="","",IF(B174&gt;0,S174/B174,0))</f>
        <v/>
      </c>
      <c r="U174" s="3" t="str">
        <f>IF($B174="","",IF(C174+D174&gt;0,S174/(C174+D174),0))</f>
        <v/>
      </c>
    </row>
    <row r="175" spans="1:21">
      <c r="B175" s="2"/>
      <c r="C175" s="2"/>
      <c r="D175" s="2"/>
      <c r="G175" s="2"/>
      <c r="H175" s="2"/>
      <c r="M175" s="2" t="str">
        <f>IF($B175="","",B175*E175/100)</f>
        <v/>
      </c>
      <c r="N175" s="2" t="str">
        <f>IF($B175="","",B175*F175/100)</f>
        <v/>
      </c>
      <c r="O175" s="2" t="str">
        <f>IF($B175="","",IF(MIN(MAX(I175,0),95)/100=0,0,MIN(MAX(I175,0),95)/100/(1-MIN(MAX(I175,0),95)/100)*(G175+H175)))</f>
        <v/>
      </c>
      <c r="P175" s="2" t="str">
        <f>IF($B175="","",B175*J175/100)</f>
        <v/>
      </c>
      <c r="Q175" s="2" t="str">
        <f>IF($B175="","",B175-M175-N175-G175-O175-P175-C175-D175)</f>
        <v/>
      </c>
      <c r="R175" s="2" t="str">
        <f>IF($B175="","",IF(L175="УСН доходы",B175*K175/100,IF(L175="УСН доходы минус расходы",MAX(0,Q175)*K175/100,0)))</f>
        <v/>
      </c>
      <c r="S175" s="4" t="str">
        <f>IF($B175="","",Q175-R175)</f>
        <v/>
      </c>
      <c r="T175" s="3" t="str">
        <f>IF($B175="","",IF(B175&gt;0,S175/B175,0))</f>
        <v/>
      </c>
      <c r="U175" s="3" t="str">
        <f>IF($B175="","",IF(C175+D175&gt;0,S175/(C175+D175),0))</f>
        <v/>
      </c>
    </row>
    <row r="176" spans="1:21">
      <c r="B176" s="2"/>
      <c r="C176" s="2"/>
      <c r="D176" s="2"/>
      <c r="G176" s="2"/>
      <c r="H176" s="2"/>
      <c r="M176" s="2" t="str">
        <f>IF($B176="","",B176*E176/100)</f>
        <v/>
      </c>
      <c r="N176" s="2" t="str">
        <f>IF($B176="","",B176*F176/100)</f>
        <v/>
      </c>
      <c r="O176" s="2" t="str">
        <f>IF($B176="","",IF(MIN(MAX(I176,0),95)/100=0,0,MIN(MAX(I176,0),95)/100/(1-MIN(MAX(I176,0),95)/100)*(G176+H176)))</f>
        <v/>
      </c>
      <c r="P176" s="2" t="str">
        <f>IF($B176="","",B176*J176/100)</f>
        <v/>
      </c>
      <c r="Q176" s="2" t="str">
        <f>IF($B176="","",B176-M176-N176-G176-O176-P176-C176-D176)</f>
        <v/>
      </c>
      <c r="R176" s="2" t="str">
        <f>IF($B176="","",IF(L176="УСН доходы",B176*K176/100,IF(L176="УСН доходы минус расходы",MAX(0,Q176)*K176/100,0)))</f>
        <v/>
      </c>
      <c r="S176" s="4" t="str">
        <f>IF($B176="","",Q176-R176)</f>
        <v/>
      </c>
      <c r="T176" s="3" t="str">
        <f>IF($B176="","",IF(B176&gt;0,S176/B176,0))</f>
        <v/>
      </c>
      <c r="U176" s="3" t="str">
        <f>IF($B176="","",IF(C176+D176&gt;0,S176/(C176+D176),0))</f>
        <v/>
      </c>
    </row>
    <row r="177" spans="1:21">
      <c r="B177" s="2"/>
      <c r="C177" s="2"/>
      <c r="D177" s="2"/>
      <c r="G177" s="2"/>
      <c r="H177" s="2"/>
      <c r="M177" s="2" t="str">
        <f>IF($B177="","",B177*E177/100)</f>
        <v/>
      </c>
      <c r="N177" s="2" t="str">
        <f>IF($B177="","",B177*F177/100)</f>
        <v/>
      </c>
      <c r="O177" s="2" t="str">
        <f>IF($B177="","",IF(MIN(MAX(I177,0),95)/100=0,0,MIN(MAX(I177,0),95)/100/(1-MIN(MAX(I177,0),95)/100)*(G177+H177)))</f>
        <v/>
      </c>
      <c r="P177" s="2" t="str">
        <f>IF($B177="","",B177*J177/100)</f>
        <v/>
      </c>
      <c r="Q177" s="2" t="str">
        <f>IF($B177="","",B177-M177-N177-G177-O177-P177-C177-D177)</f>
        <v/>
      </c>
      <c r="R177" s="2" t="str">
        <f>IF($B177="","",IF(L177="УСН доходы",B177*K177/100,IF(L177="УСН доходы минус расходы",MAX(0,Q177)*K177/100,0)))</f>
        <v/>
      </c>
      <c r="S177" s="4" t="str">
        <f>IF($B177="","",Q177-R177)</f>
        <v/>
      </c>
      <c r="T177" s="3" t="str">
        <f>IF($B177="","",IF(B177&gt;0,S177/B177,0))</f>
        <v/>
      </c>
      <c r="U177" s="3" t="str">
        <f>IF($B177="","",IF(C177+D177&gt;0,S177/(C177+D177),0))</f>
        <v/>
      </c>
    </row>
    <row r="178" spans="1:21">
      <c r="B178" s="2"/>
      <c r="C178" s="2"/>
      <c r="D178" s="2"/>
      <c r="G178" s="2"/>
      <c r="H178" s="2"/>
      <c r="M178" s="2" t="str">
        <f>IF($B178="","",B178*E178/100)</f>
        <v/>
      </c>
      <c r="N178" s="2" t="str">
        <f>IF($B178="","",B178*F178/100)</f>
        <v/>
      </c>
      <c r="O178" s="2" t="str">
        <f>IF($B178="","",IF(MIN(MAX(I178,0),95)/100=0,0,MIN(MAX(I178,0),95)/100/(1-MIN(MAX(I178,0),95)/100)*(G178+H178)))</f>
        <v/>
      </c>
      <c r="P178" s="2" t="str">
        <f>IF($B178="","",B178*J178/100)</f>
        <v/>
      </c>
      <c r="Q178" s="2" t="str">
        <f>IF($B178="","",B178-M178-N178-G178-O178-P178-C178-D178)</f>
        <v/>
      </c>
      <c r="R178" s="2" t="str">
        <f>IF($B178="","",IF(L178="УСН доходы",B178*K178/100,IF(L178="УСН доходы минус расходы",MAX(0,Q178)*K178/100,0)))</f>
        <v/>
      </c>
      <c r="S178" s="4" t="str">
        <f>IF($B178="","",Q178-R178)</f>
        <v/>
      </c>
      <c r="T178" s="3" t="str">
        <f>IF($B178="","",IF(B178&gt;0,S178/B178,0))</f>
        <v/>
      </c>
      <c r="U178" s="3" t="str">
        <f>IF($B178="","",IF(C178+D178&gt;0,S178/(C178+D178),0))</f>
        <v/>
      </c>
    </row>
    <row r="179" spans="1:21">
      <c r="B179" s="2"/>
      <c r="C179" s="2"/>
      <c r="D179" s="2"/>
      <c r="G179" s="2"/>
      <c r="H179" s="2"/>
      <c r="M179" s="2" t="str">
        <f>IF($B179="","",B179*E179/100)</f>
        <v/>
      </c>
      <c r="N179" s="2" t="str">
        <f>IF($B179="","",B179*F179/100)</f>
        <v/>
      </c>
      <c r="O179" s="2" t="str">
        <f>IF($B179="","",IF(MIN(MAX(I179,0),95)/100=0,0,MIN(MAX(I179,0),95)/100/(1-MIN(MAX(I179,0),95)/100)*(G179+H179)))</f>
        <v/>
      </c>
      <c r="P179" s="2" t="str">
        <f>IF($B179="","",B179*J179/100)</f>
        <v/>
      </c>
      <c r="Q179" s="2" t="str">
        <f>IF($B179="","",B179-M179-N179-G179-O179-P179-C179-D179)</f>
        <v/>
      </c>
      <c r="R179" s="2" t="str">
        <f>IF($B179="","",IF(L179="УСН доходы",B179*K179/100,IF(L179="УСН доходы минус расходы",MAX(0,Q179)*K179/100,0)))</f>
        <v/>
      </c>
      <c r="S179" s="4" t="str">
        <f>IF($B179="","",Q179-R179)</f>
        <v/>
      </c>
      <c r="T179" s="3" t="str">
        <f>IF($B179="","",IF(B179&gt;0,S179/B179,0))</f>
        <v/>
      </c>
      <c r="U179" s="3" t="str">
        <f>IF($B179="","",IF(C179+D179&gt;0,S179/(C179+D179),0))</f>
        <v/>
      </c>
    </row>
    <row r="180" spans="1:21">
      <c r="B180" s="2"/>
      <c r="C180" s="2"/>
      <c r="D180" s="2"/>
      <c r="G180" s="2"/>
      <c r="H180" s="2"/>
      <c r="M180" s="2" t="str">
        <f>IF($B180="","",B180*E180/100)</f>
        <v/>
      </c>
      <c r="N180" s="2" t="str">
        <f>IF($B180="","",B180*F180/100)</f>
        <v/>
      </c>
      <c r="O180" s="2" t="str">
        <f>IF($B180="","",IF(MIN(MAX(I180,0),95)/100=0,0,MIN(MAX(I180,0),95)/100/(1-MIN(MAX(I180,0),95)/100)*(G180+H180)))</f>
        <v/>
      </c>
      <c r="P180" s="2" t="str">
        <f>IF($B180="","",B180*J180/100)</f>
        <v/>
      </c>
      <c r="Q180" s="2" t="str">
        <f>IF($B180="","",B180-M180-N180-G180-O180-P180-C180-D180)</f>
        <v/>
      </c>
      <c r="R180" s="2" t="str">
        <f>IF($B180="","",IF(L180="УСН доходы",B180*K180/100,IF(L180="УСН доходы минус расходы",MAX(0,Q180)*K180/100,0)))</f>
        <v/>
      </c>
      <c r="S180" s="4" t="str">
        <f>IF($B180="","",Q180-R180)</f>
        <v/>
      </c>
      <c r="T180" s="3" t="str">
        <f>IF($B180="","",IF(B180&gt;0,S180/B180,0))</f>
        <v/>
      </c>
      <c r="U180" s="3" t="str">
        <f>IF($B180="","",IF(C180+D180&gt;0,S180/(C180+D180),0))</f>
        <v/>
      </c>
    </row>
    <row r="181" spans="1:21">
      <c r="B181" s="2"/>
      <c r="C181" s="2"/>
      <c r="D181" s="2"/>
      <c r="G181" s="2"/>
      <c r="H181" s="2"/>
      <c r="M181" s="2" t="str">
        <f>IF($B181="","",B181*E181/100)</f>
        <v/>
      </c>
      <c r="N181" s="2" t="str">
        <f>IF($B181="","",B181*F181/100)</f>
        <v/>
      </c>
      <c r="O181" s="2" t="str">
        <f>IF($B181="","",IF(MIN(MAX(I181,0),95)/100=0,0,MIN(MAX(I181,0),95)/100/(1-MIN(MAX(I181,0),95)/100)*(G181+H181)))</f>
        <v/>
      </c>
      <c r="P181" s="2" t="str">
        <f>IF($B181="","",B181*J181/100)</f>
        <v/>
      </c>
      <c r="Q181" s="2" t="str">
        <f>IF($B181="","",B181-M181-N181-G181-O181-P181-C181-D181)</f>
        <v/>
      </c>
      <c r="R181" s="2" t="str">
        <f>IF($B181="","",IF(L181="УСН доходы",B181*K181/100,IF(L181="УСН доходы минус расходы",MAX(0,Q181)*K181/100,0)))</f>
        <v/>
      </c>
      <c r="S181" s="4" t="str">
        <f>IF($B181="","",Q181-R181)</f>
        <v/>
      </c>
      <c r="T181" s="3" t="str">
        <f>IF($B181="","",IF(B181&gt;0,S181/B181,0))</f>
        <v/>
      </c>
      <c r="U181" s="3" t="str">
        <f>IF($B181="","",IF(C181+D181&gt;0,S181/(C181+D181),0))</f>
        <v/>
      </c>
    </row>
    <row r="182" spans="1:21">
      <c r="B182" s="2"/>
      <c r="C182" s="2"/>
      <c r="D182" s="2"/>
      <c r="G182" s="2"/>
      <c r="H182" s="2"/>
      <c r="M182" s="2" t="str">
        <f>IF($B182="","",B182*E182/100)</f>
        <v/>
      </c>
      <c r="N182" s="2" t="str">
        <f>IF($B182="","",B182*F182/100)</f>
        <v/>
      </c>
      <c r="O182" s="2" t="str">
        <f>IF($B182="","",IF(MIN(MAX(I182,0),95)/100=0,0,MIN(MAX(I182,0),95)/100/(1-MIN(MAX(I182,0),95)/100)*(G182+H182)))</f>
        <v/>
      </c>
      <c r="P182" s="2" t="str">
        <f>IF($B182="","",B182*J182/100)</f>
        <v/>
      </c>
      <c r="Q182" s="2" t="str">
        <f>IF($B182="","",B182-M182-N182-G182-O182-P182-C182-D182)</f>
        <v/>
      </c>
      <c r="R182" s="2" t="str">
        <f>IF($B182="","",IF(L182="УСН доходы",B182*K182/100,IF(L182="УСН доходы минус расходы",MAX(0,Q182)*K182/100,0)))</f>
        <v/>
      </c>
      <c r="S182" s="4" t="str">
        <f>IF($B182="","",Q182-R182)</f>
        <v/>
      </c>
      <c r="T182" s="3" t="str">
        <f>IF($B182="","",IF(B182&gt;0,S182/B182,0))</f>
        <v/>
      </c>
      <c r="U182" s="3" t="str">
        <f>IF($B182="","",IF(C182+D182&gt;0,S182/(C182+D182),0))</f>
        <v/>
      </c>
    </row>
    <row r="183" spans="1:21">
      <c r="B183" s="2"/>
      <c r="C183" s="2"/>
      <c r="D183" s="2"/>
      <c r="G183" s="2"/>
      <c r="H183" s="2"/>
      <c r="M183" s="2" t="str">
        <f>IF($B183="","",B183*E183/100)</f>
        <v/>
      </c>
      <c r="N183" s="2" t="str">
        <f>IF($B183="","",B183*F183/100)</f>
        <v/>
      </c>
      <c r="O183" s="2" t="str">
        <f>IF($B183="","",IF(MIN(MAX(I183,0),95)/100=0,0,MIN(MAX(I183,0),95)/100/(1-MIN(MAX(I183,0),95)/100)*(G183+H183)))</f>
        <v/>
      </c>
      <c r="P183" s="2" t="str">
        <f>IF($B183="","",B183*J183/100)</f>
        <v/>
      </c>
      <c r="Q183" s="2" t="str">
        <f>IF($B183="","",B183-M183-N183-G183-O183-P183-C183-D183)</f>
        <v/>
      </c>
      <c r="R183" s="2" t="str">
        <f>IF($B183="","",IF(L183="УСН доходы",B183*K183/100,IF(L183="УСН доходы минус расходы",MAX(0,Q183)*K183/100,0)))</f>
        <v/>
      </c>
      <c r="S183" s="4" t="str">
        <f>IF($B183="","",Q183-R183)</f>
        <v/>
      </c>
      <c r="T183" s="3" t="str">
        <f>IF($B183="","",IF(B183&gt;0,S183/B183,0))</f>
        <v/>
      </c>
      <c r="U183" s="3" t="str">
        <f>IF($B183="","",IF(C183+D183&gt;0,S183/(C183+D183),0))</f>
        <v/>
      </c>
    </row>
    <row r="184" spans="1:21">
      <c r="B184" s="2"/>
      <c r="C184" s="2"/>
      <c r="D184" s="2"/>
      <c r="G184" s="2"/>
      <c r="H184" s="2"/>
      <c r="M184" s="2" t="str">
        <f>IF($B184="","",B184*E184/100)</f>
        <v/>
      </c>
      <c r="N184" s="2" t="str">
        <f>IF($B184="","",B184*F184/100)</f>
        <v/>
      </c>
      <c r="O184" s="2" t="str">
        <f>IF($B184="","",IF(MIN(MAX(I184,0),95)/100=0,0,MIN(MAX(I184,0),95)/100/(1-MIN(MAX(I184,0),95)/100)*(G184+H184)))</f>
        <v/>
      </c>
      <c r="P184" s="2" t="str">
        <f>IF($B184="","",B184*J184/100)</f>
        <v/>
      </c>
      <c r="Q184" s="2" t="str">
        <f>IF($B184="","",B184-M184-N184-G184-O184-P184-C184-D184)</f>
        <v/>
      </c>
      <c r="R184" s="2" t="str">
        <f>IF($B184="","",IF(L184="УСН доходы",B184*K184/100,IF(L184="УСН доходы минус расходы",MAX(0,Q184)*K184/100,0)))</f>
        <v/>
      </c>
      <c r="S184" s="4" t="str">
        <f>IF($B184="","",Q184-R184)</f>
        <v/>
      </c>
      <c r="T184" s="3" t="str">
        <f>IF($B184="","",IF(B184&gt;0,S184/B184,0))</f>
        <v/>
      </c>
      <c r="U184" s="3" t="str">
        <f>IF($B184="","",IF(C184+D184&gt;0,S184/(C184+D184),0))</f>
        <v/>
      </c>
    </row>
    <row r="185" spans="1:21">
      <c r="B185" s="2"/>
      <c r="C185" s="2"/>
      <c r="D185" s="2"/>
      <c r="G185" s="2"/>
      <c r="H185" s="2"/>
      <c r="M185" s="2" t="str">
        <f>IF($B185="","",B185*E185/100)</f>
        <v/>
      </c>
      <c r="N185" s="2" t="str">
        <f>IF($B185="","",B185*F185/100)</f>
        <v/>
      </c>
      <c r="O185" s="2" t="str">
        <f>IF($B185="","",IF(MIN(MAX(I185,0),95)/100=0,0,MIN(MAX(I185,0),95)/100/(1-MIN(MAX(I185,0),95)/100)*(G185+H185)))</f>
        <v/>
      </c>
      <c r="P185" s="2" t="str">
        <f>IF($B185="","",B185*J185/100)</f>
        <v/>
      </c>
      <c r="Q185" s="2" t="str">
        <f>IF($B185="","",B185-M185-N185-G185-O185-P185-C185-D185)</f>
        <v/>
      </c>
      <c r="R185" s="2" t="str">
        <f>IF($B185="","",IF(L185="УСН доходы",B185*K185/100,IF(L185="УСН доходы минус расходы",MAX(0,Q185)*K185/100,0)))</f>
        <v/>
      </c>
      <c r="S185" s="4" t="str">
        <f>IF($B185="","",Q185-R185)</f>
        <v/>
      </c>
      <c r="T185" s="3" t="str">
        <f>IF($B185="","",IF(B185&gt;0,S185/B185,0))</f>
        <v/>
      </c>
      <c r="U185" s="3" t="str">
        <f>IF($B185="","",IF(C185+D185&gt;0,S185/(C185+D185),0))</f>
        <v/>
      </c>
    </row>
    <row r="186" spans="1:21">
      <c r="B186" s="2"/>
      <c r="C186" s="2"/>
      <c r="D186" s="2"/>
      <c r="G186" s="2"/>
      <c r="H186" s="2"/>
      <c r="M186" s="2" t="str">
        <f>IF($B186="","",B186*E186/100)</f>
        <v/>
      </c>
      <c r="N186" s="2" t="str">
        <f>IF($B186="","",B186*F186/100)</f>
        <v/>
      </c>
      <c r="O186" s="2" t="str">
        <f>IF($B186="","",IF(MIN(MAX(I186,0),95)/100=0,0,MIN(MAX(I186,0),95)/100/(1-MIN(MAX(I186,0),95)/100)*(G186+H186)))</f>
        <v/>
      </c>
      <c r="P186" s="2" t="str">
        <f>IF($B186="","",B186*J186/100)</f>
        <v/>
      </c>
      <c r="Q186" s="2" t="str">
        <f>IF($B186="","",B186-M186-N186-G186-O186-P186-C186-D186)</f>
        <v/>
      </c>
      <c r="R186" s="2" t="str">
        <f>IF($B186="","",IF(L186="УСН доходы",B186*K186/100,IF(L186="УСН доходы минус расходы",MAX(0,Q186)*K186/100,0)))</f>
        <v/>
      </c>
      <c r="S186" s="4" t="str">
        <f>IF($B186="","",Q186-R186)</f>
        <v/>
      </c>
      <c r="T186" s="3" t="str">
        <f>IF($B186="","",IF(B186&gt;0,S186/B186,0))</f>
        <v/>
      </c>
      <c r="U186" s="3" t="str">
        <f>IF($B186="","",IF(C186+D186&gt;0,S186/(C186+D186),0))</f>
        <v/>
      </c>
    </row>
    <row r="187" spans="1:21">
      <c r="B187" s="2"/>
      <c r="C187" s="2"/>
      <c r="D187" s="2"/>
      <c r="G187" s="2"/>
      <c r="H187" s="2"/>
      <c r="M187" s="2" t="str">
        <f>IF($B187="","",B187*E187/100)</f>
        <v/>
      </c>
      <c r="N187" s="2" t="str">
        <f>IF($B187="","",B187*F187/100)</f>
        <v/>
      </c>
      <c r="O187" s="2" t="str">
        <f>IF($B187="","",IF(MIN(MAX(I187,0),95)/100=0,0,MIN(MAX(I187,0),95)/100/(1-MIN(MAX(I187,0),95)/100)*(G187+H187)))</f>
        <v/>
      </c>
      <c r="P187" s="2" t="str">
        <f>IF($B187="","",B187*J187/100)</f>
        <v/>
      </c>
      <c r="Q187" s="2" t="str">
        <f>IF($B187="","",B187-M187-N187-G187-O187-P187-C187-D187)</f>
        <v/>
      </c>
      <c r="R187" s="2" t="str">
        <f>IF($B187="","",IF(L187="УСН доходы",B187*K187/100,IF(L187="УСН доходы минус расходы",MAX(0,Q187)*K187/100,0)))</f>
        <v/>
      </c>
      <c r="S187" s="4" t="str">
        <f>IF($B187="","",Q187-R187)</f>
        <v/>
      </c>
      <c r="T187" s="3" t="str">
        <f>IF($B187="","",IF(B187&gt;0,S187/B187,0))</f>
        <v/>
      </c>
      <c r="U187" s="3" t="str">
        <f>IF($B187="","",IF(C187+D187&gt;0,S187/(C187+D187),0))</f>
        <v/>
      </c>
    </row>
    <row r="188" spans="1:21">
      <c r="B188" s="2"/>
      <c r="C188" s="2"/>
      <c r="D188" s="2"/>
      <c r="G188" s="2"/>
      <c r="H188" s="2"/>
      <c r="M188" s="2" t="str">
        <f>IF($B188="","",B188*E188/100)</f>
        <v/>
      </c>
      <c r="N188" s="2" t="str">
        <f>IF($B188="","",B188*F188/100)</f>
        <v/>
      </c>
      <c r="O188" s="2" t="str">
        <f>IF($B188="","",IF(MIN(MAX(I188,0),95)/100=0,0,MIN(MAX(I188,0),95)/100/(1-MIN(MAX(I188,0),95)/100)*(G188+H188)))</f>
        <v/>
      </c>
      <c r="P188" s="2" t="str">
        <f>IF($B188="","",B188*J188/100)</f>
        <v/>
      </c>
      <c r="Q188" s="2" t="str">
        <f>IF($B188="","",B188-M188-N188-G188-O188-P188-C188-D188)</f>
        <v/>
      </c>
      <c r="R188" s="2" t="str">
        <f>IF($B188="","",IF(L188="УСН доходы",B188*K188/100,IF(L188="УСН доходы минус расходы",MAX(0,Q188)*K188/100,0)))</f>
        <v/>
      </c>
      <c r="S188" s="4" t="str">
        <f>IF($B188="","",Q188-R188)</f>
        <v/>
      </c>
      <c r="T188" s="3" t="str">
        <f>IF($B188="","",IF(B188&gt;0,S188/B188,0))</f>
        <v/>
      </c>
      <c r="U188" s="3" t="str">
        <f>IF($B188="","",IF(C188+D188&gt;0,S188/(C188+D188),0))</f>
        <v/>
      </c>
    </row>
    <row r="189" spans="1:21">
      <c r="B189" s="2"/>
      <c r="C189" s="2"/>
      <c r="D189" s="2"/>
      <c r="G189" s="2"/>
      <c r="H189" s="2"/>
      <c r="M189" s="2" t="str">
        <f>IF($B189="","",B189*E189/100)</f>
        <v/>
      </c>
      <c r="N189" s="2" t="str">
        <f>IF($B189="","",B189*F189/100)</f>
        <v/>
      </c>
      <c r="O189" s="2" t="str">
        <f>IF($B189="","",IF(MIN(MAX(I189,0),95)/100=0,0,MIN(MAX(I189,0),95)/100/(1-MIN(MAX(I189,0),95)/100)*(G189+H189)))</f>
        <v/>
      </c>
      <c r="P189" s="2" t="str">
        <f>IF($B189="","",B189*J189/100)</f>
        <v/>
      </c>
      <c r="Q189" s="2" t="str">
        <f>IF($B189="","",B189-M189-N189-G189-O189-P189-C189-D189)</f>
        <v/>
      </c>
      <c r="R189" s="2" t="str">
        <f>IF($B189="","",IF(L189="УСН доходы",B189*K189/100,IF(L189="УСН доходы минус расходы",MAX(0,Q189)*K189/100,0)))</f>
        <v/>
      </c>
      <c r="S189" s="4" t="str">
        <f>IF($B189="","",Q189-R189)</f>
        <v/>
      </c>
      <c r="T189" s="3" t="str">
        <f>IF($B189="","",IF(B189&gt;0,S189/B189,0))</f>
        <v/>
      </c>
      <c r="U189" s="3" t="str">
        <f>IF($B189="","",IF(C189+D189&gt;0,S189/(C189+D189),0))</f>
        <v/>
      </c>
    </row>
    <row r="190" spans="1:21">
      <c r="B190" s="2"/>
      <c r="C190" s="2"/>
      <c r="D190" s="2"/>
      <c r="G190" s="2"/>
      <c r="H190" s="2"/>
      <c r="M190" s="2" t="str">
        <f>IF($B190="","",B190*E190/100)</f>
        <v/>
      </c>
      <c r="N190" s="2" t="str">
        <f>IF($B190="","",B190*F190/100)</f>
        <v/>
      </c>
      <c r="O190" s="2" t="str">
        <f>IF($B190="","",IF(MIN(MAX(I190,0),95)/100=0,0,MIN(MAX(I190,0),95)/100/(1-MIN(MAX(I190,0),95)/100)*(G190+H190)))</f>
        <v/>
      </c>
      <c r="P190" s="2" t="str">
        <f>IF($B190="","",B190*J190/100)</f>
        <v/>
      </c>
      <c r="Q190" s="2" t="str">
        <f>IF($B190="","",B190-M190-N190-G190-O190-P190-C190-D190)</f>
        <v/>
      </c>
      <c r="R190" s="2" t="str">
        <f>IF($B190="","",IF(L190="УСН доходы",B190*K190/100,IF(L190="УСН доходы минус расходы",MAX(0,Q190)*K190/100,0)))</f>
        <v/>
      </c>
      <c r="S190" s="4" t="str">
        <f>IF($B190="","",Q190-R190)</f>
        <v/>
      </c>
      <c r="T190" s="3" t="str">
        <f>IF($B190="","",IF(B190&gt;0,S190/B190,0))</f>
        <v/>
      </c>
      <c r="U190" s="3" t="str">
        <f>IF($B190="","",IF(C190+D190&gt;0,S190/(C190+D190),0))</f>
        <v/>
      </c>
    </row>
    <row r="191" spans="1:21">
      <c r="B191" s="2"/>
      <c r="C191" s="2"/>
      <c r="D191" s="2"/>
      <c r="G191" s="2"/>
      <c r="H191" s="2"/>
      <c r="M191" s="2" t="str">
        <f>IF($B191="","",B191*E191/100)</f>
        <v/>
      </c>
      <c r="N191" s="2" t="str">
        <f>IF($B191="","",B191*F191/100)</f>
        <v/>
      </c>
      <c r="O191" s="2" t="str">
        <f>IF($B191="","",IF(MIN(MAX(I191,0),95)/100=0,0,MIN(MAX(I191,0),95)/100/(1-MIN(MAX(I191,0),95)/100)*(G191+H191)))</f>
        <v/>
      </c>
      <c r="P191" s="2" t="str">
        <f>IF($B191="","",B191*J191/100)</f>
        <v/>
      </c>
      <c r="Q191" s="2" t="str">
        <f>IF($B191="","",B191-M191-N191-G191-O191-P191-C191-D191)</f>
        <v/>
      </c>
      <c r="R191" s="2" t="str">
        <f>IF($B191="","",IF(L191="УСН доходы",B191*K191/100,IF(L191="УСН доходы минус расходы",MAX(0,Q191)*K191/100,0)))</f>
        <v/>
      </c>
      <c r="S191" s="4" t="str">
        <f>IF($B191="","",Q191-R191)</f>
        <v/>
      </c>
      <c r="T191" s="3" t="str">
        <f>IF($B191="","",IF(B191&gt;0,S191/B191,0))</f>
        <v/>
      </c>
      <c r="U191" s="3" t="str">
        <f>IF($B191="","",IF(C191+D191&gt;0,S191/(C191+D191),0))</f>
        <v/>
      </c>
    </row>
    <row r="192" spans="1:21">
      <c r="B192" s="2"/>
      <c r="C192" s="2"/>
      <c r="D192" s="2"/>
      <c r="G192" s="2"/>
      <c r="H192" s="2"/>
      <c r="M192" s="2" t="str">
        <f>IF($B192="","",B192*E192/100)</f>
        <v/>
      </c>
      <c r="N192" s="2" t="str">
        <f>IF($B192="","",B192*F192/100)</f>
        <v/>
      </c>
      <c r="O192" s="2" t="str">
        <f>IF($B192="","",IF(MIN(MAX(I192,0),95)/100=0,0,MIN(MAX(I192,0),95)/100/(1-MIN(MAX(I192,0),95)/100)*(G192+H192)))</f>
        <v/>
      </c>
      <c r="P192" s="2" t="str">
        <f>IF($B192="","",B192*J192/100)</f>
        <v/>
      </c>
      <c r="Q192" s="2" t="str">
        <f>IF($B192="","",B192-M192-N192-G192-O192-P192-C192-D192)</f>
        <v/>
      </c>
      <c r="R192" s="2" t="str">
        <f>IF($B192="","",IF(L192="УСН доходы",B192*K192/100,IF(L192="УСН доходы минус расходы",MAX(0,Q192)*K192/100,0)))</f>
        <v/>
      </c>
      <c r="S192" s="4" t="str">
        <f>IF($B192="","",Q192-R192)</f>
        <v/>
      </c>
      <c r="T192" s="3" t="str">
        <f>IF($B192="","",IF(B192&gt;0,S192/B192,0))</f>
        <v/>
      </c>
      <c r="U192" s="3" t="str">
        <f>IF($B192="","",IF(C192+D192&gt;0,S192/(C192+D192),0))</f>
        <v/>
      </c>
    </row>
    <row r="193" spans="1:21">
      <c r="B193" s="2"/>
      <c r="C193" s="2"/>
      <c r="D193" s="2"/>
      <c r="G193" s="2"/>
      <c r="H193" s="2"/>
      <c r="M193" s="2" t="str">
        <f>IF($B193="","",B193*E193/100)</f>
        <v/>
      </c>
      <c r="N193" s="2" t="str">
        <f>IF($B193="","",B193*F193/100)</f>
        <v/>
      </c>
      <c r="O193" s="2" t="str">
        <f>IF($B193="","",IF(MIN(MAX(I193,0),95)/100=0,0,MIN(MAX(I193,0),95)/100/(1-MIN(MAX(I193,0),95)/100)*(G193+H193)))</f>
        <v/>
      </c>
      <c r="P193" s="2" t="str">
        <f>IF($B193="","",B193*J193/100)</f>
        <v/>
      </c>
      <c r="Q193" s="2" t="str">
        <f>IF($B193="","",B193-M193-N193-G193-O193-P193-C193-D193)</f>
        <v/>
      </c>
      <c r="R193" s="2" t="str">
        <f>IF($B193="","",IF(L193="УСН доходы",B193*K193/100,IF(L193="УСН доходы минус расходы",MAX(0,Q193)*K193/100,0)))</f>
        <v/>
      </c>
      <c r="S193" s="4" t="str">
        <f>IF($B193="","",Q193-R193)</f>
        <v/>
      </c>
      <c r="T193" s="3" t="str">
        <f>IF($B193="","",IF(B193&gt;0,S193/B193,0))</f>
        <v/>
      </c>
      <c r="U193" s="3" t="str">
        <f>IF($B193="","",IF(C193+D193&gt;0,S193/(C193+D193),0))</f>
        <v/>
      </c>
    </row>
    <row r="194" spans="1:21">
      <c r="B194" s="2"/>
      <c r="C194" s="2"/>
      <c r="D194" s="2"/>
      <c r="G194" s="2"/>
      <c r="H194" s="2"/>
      <c r="M194" s="2" t="str">
        <f>IF($B194="","",B194*E194/100)</f>
        <v/>
      </c>
      <c r="N194" s="2" t="str">
        <f>IF($B194="","",B194*F194/100)</f>
        <v/>
      </c>
      <c r="O194" s="2" t="str">
        <f>IF($B194="","",IF(MIN(MAX(I194,0),95)/100=0,0,MIN(MAX(I194,0),95)/100/(1-MIN(MAX(I194,0),95)/100)*(G194+H194)))</f>
        <v/>
      </c>
      <c r="P194" s="2" t="str">
        <f>IF($B194="","",B194*J194/100)</f>
        <v/>
      </c>
      <c r="Q194" s="2" t="str">
        <f>IF($B194="","",B194-M194-N194-G194-O194-P194-C194-D194)</f>
        <v/>
      </c>
      <c r="R194" s="2" t="str">
        <f>IF($B194="","",IF(L194="УСН доходы",B194*K194/100,IF(L194="УСН доходы минус расходы",MAX(0,Q194)*K194/100,0)))</f>
        <v/>
      </c>
      <c r="S194" s="4" t="str">
        <f>IF($B194="","",Q194-R194)</f>
        <v/>
      </c>
      <c r="T194" s="3" t="str">
        <f>IF($B194="","",IF(B194&gt;0,S194/B194,0))</f>
        <v/>
      </c>
      <c r="U194" s="3" t="str">
        <f>IF($B194="","",IF(C194+D194&gt;0,S194/(C194+D194),0))</f>
        <v/>
      </c>
    </row>
    <row r="195" spans="1:21">
      <c r="B195" s="2"/>
      <c r="C195" s="2"/>
      <c r="D195" s="2"/>
      <c r="G195" s="2"/>
      <c r="H195" s="2"/>
      <c r="M195" s="2" t="str">
        <f>IF($B195="","",B195*E195/100)</f>
        <v/>
      </c>
      <c r="N195" s="2" t="str">
        <f>IF($B195="","",B195*F195/100)</f>
        <v/>
      </c>
      <c r="O195" s="2" t="str">
        <f>IF($B195="","",IF(MIN(MAX(I195,0),95)/100=0,0,MIN(MAX(I195,0),95)/100/(1-MIN(MAX(I195,0),95)/100)*(G195+H195)))</f>
        <v/>
      </c>
      <c r="P195" s="2" t="str">
        <f>IF($B195="","",B195*J195/100)</f>
        <v/>
      </c>
      <c r="Q195" s="2" t="str">
        <f>IF($B195="","",B195-M195-N195-G195-O195-P195-C195-D195)</f>
        <v/>
      </c>
      <c r="R195" s="2" t="str">
        <f>IF($B195="","",IF(L195="УСН доходы",B195*K195/100,IF(L195="УСН доходы минус расходы",MAX(0,Q195)*K195/100,0)))</f>
        <v/>
      </c>
      <c r="S195" s="4" t="str">
        <f>IF($B195="","",Q195-R195)</f>
        <v/>
      </c>
      <c r="T195" s="3" t="str">
        <f>IF($B195="","",IF(B195&gt;0,S195/B195,0))</f>
        <v/>
      </c>
      <c r="U195" s="3" t="str">
        <f>IF($B195="","",IF(C195+D195&gt;0,S195/(C195+D195),0))</f>
        <v/>
      </c>
    </row>
    <row r="196" spans="1:21">
      <c r="B196" s="2"/>
      <c r="C196" s="2"/>
      <c r="D196" s="2"/>
      <c r="G196" s="2"/>
      <c r="H196" s="2"/>
      <c r="M196" s="2" t="str">
        <f>IF($B196="","",B196*E196/100)</f>
        <v/>
      </c>
      <c r="N196" s="2" t="str">
        <f>IF($B196="","",B196*F196/100)</f>
        <v/>
      </c>
      <c r="O196" s="2" t="str">
        <f>IF($B196="","",IF(MIN(MAX(I196,0),95)/100=0,0,MIN(MAX(I196,0),95)/100/(1-MIN(MAX(I196,0),95)/100)*(G196+H196)))</f>
        <v/>
      </c>
      <c r="P196" s="2" t="str">
        <f>IF($B196="","",B196*J196/100)</f>
        <v/>
      </c>
      <c r="Q196" s="2" t="str">
        <f>IF($B196="","",B196-M196-N196-G196-O196-P196-C196-D196)</f>
        <v/>
      </c>
      <c r="R196" s="2" t="str">
        <f>IF($B196="","",IF(L196="УСН доходы",B196*K196/100,IF(L196="УСН доходы минус расходы",MAX(0,Q196)*K196/100,0)))</f>
        <v/>
      </c>
      <c r="S196" s="4" t="str">
        <f>IF($B196="","",Q196-R196)</f>
        <v/>
      </c>
      <c r="T196" s="3" t="str">
        <f>IF($B196="","",IF(B196&gt;0,S196/B196,0))</f>
        <v/>
      </c>
      <c r="U196" s="3" t="str">
        <f>IF($B196="","",IF(C196+D196&gt;0,S196/(C196+D196),0))</f>
        <v/>
      </c>
    </row>
    <row r="197" spans="1:21">
      <c r="B197" s="2"/>
      <c r="C197" s="2"/>
      <c r="D197" s="2"/>
      <c r="G197" s="2"/>
      <c r="H197" s="2"/>
      <c r="M197" s="2" t="str">
        <f>IF($B197="","",B197*E197/100)</f>
        <v/>
      </c>
      <c r="N197" s="2" t="str">
        <f>IF($B197="","",B197*F197/100)</f>
        <v/>
      </c>
      <c r="O197" s="2" t="str">
        <f>IF($B197="","",IF(MIN(MAX(I197,0),95)/100=0,0,MIN(MAX(I197,0),95)/100/(1-MIN(MAX(I197,0),95)/100)*(G197+H197)))</f>
        <v/>
      </c>
      <c r="P197" s="2" t="str">
        <f>IF($B197="","",B197*J197/100)</f>
        <v/>
      </c>
      <c r="Q197" s="2" t="str">
        <f>IF($B197="","",B197-M197-N197-G197-O197-P197-C197-D197)</f>
        <v/>
      </c>
      <c r="R197" s="2" t="str">
        <f>IF($B197="","",IF(L197="УСН доходы",B197*K197/100,IF(L197="УСН доходы минус расходы",MAX(0,Q197)*K197/100,0)))</f>
        <v/>
      </c>
      <c r="S197" s="4" t="str">
        <f>IF($B197="","",Q197-R197)</f>
        <v/>
      </c>
      <c r="T197" s="3" t="str">
        <f>IF($B197="","",IF(B197&gt;0,S197/B197,0))</f>
        <v/>
      </c>
      <c r="U197" s="3" t="str">
        <f>IF($B197="","",IF(C197+D197&gt;0,S197/(C197+D197),0))</f>
        <v/>
      </c>
    </row>
    <row r="198" spans="1:21">
      <c r="B198" s="2"/>
      <c r="C198" s="2"/>
      <c r="D198" s="2"/>
      <c r="G198" s="2"/>
      <c r="H198" s="2"/>
      <c r="M198" s="2" t="str">
        <f>IF($B198="","",B198*E198/100)</f>
        <v/>
      </c>
      <c r="N198" s="2" t="str">
        <f>IF($B198="","",B198*F198/100)</f>
        <v/>
      </c>
      <c r="O198" s="2" t="str">
        <f>IF($B198="","",IF(MIN(MAX(I198,0),95)/100=0,0,MIN(MAX(I198,0),95)/100/(1-MIN(MAX(I198,0),95)/100)*(G198+H198)))</f>
        <v/>
      </c>
      <c r="P198" s="2" t="str">
        <f>IF($B198="","",B198*J198/100)</f>
        <v/>
      </c>
      <c r="Q198" s="2" t="str">
        <f>IF($B198="","",B198-M198-N198-G198-O198-P198-C198-D198)</f>
        <v/>
      </c>
      <c r="R198" s="2" t="str">
        <f>IF($B198="","",IF(L198="УСН доходы",B198*K198/100,IF(L198="УСН доходы минус расходы",MAX(0,Q198)*K198/100,0)))</f>
        <v/>
      </c>
      <c r="S198" s="4" t="str">
        <f>IF($B198="","",Q198-R198)</f>
        <v/>
      </c>
      <c r="T198" s="3" t="str">
        <f>IF($B198="","",IF(B198&gt;0,S198/B198,0))</f>
        <v/>
      </c>
      <c r="U198" s="3" t="str">
        <f>IF($B198="","",IF(C198+D198&gt;0,S198/(C198+D198),0))</f>
        <v/>
      </c>
    </row>
    <row r="199" spans="1:21">
      <c r="B199" s="2"/>
      <c r="C199" s="2"/>
      <c r="D199" s="2"/>
      <c r="G199" s="2"/>
      <c r="H199" s="2"/>
      <c r="M199" s="2" t="str">
        <f>IF($B199="","",B199*E199/100)</f>
        <v/>
      </c>
      <c r="N199" s="2" t="str">
        <f>IF($B199="","",B199*F199/100)</f>
        <v/>
      </c>
      <c r="O199" s="2" t="str">
        <f>IF($B199="","",IF(MIN(MAX(I199,0),95)/100=0,0,MIN(MAX(I199,0),95)/100/(1-MIN(MAX(I199,0),95)/100)*(G199+H199)))</f>
        <v/>
      </c>
      <c r="P199" s="2" t="str">
        <f>IF($B199="","",B199*J199/100)</f>
        <v/>
      </c>
      <c r="Q199" s="2" t="str">
        <f>IF($B199="","",B199-M199-N199-G199-O199-P199-C199-D199)</f>
        <v/>
      </c>
      <c r="R199" s="2" t="str">
        <f>IF($B199="","",IF(L199="УСН доходы",B199*K199/100,IF(L199="УСН доходы минус расходы",MAX(0,Q199)*K199/100,0)))</f>
        <v/>
      </c>
      <c r="S199" s="4" t="str">
        <f>IF($B199="","",Q199-R199)</f>
        <v/>
      </c>
      <c r="T199" s="3" t="str">
        <f>IF($B199="","",IF(B199&gt;0,S199/B199,0))</f>
        <v/>
      </c>
      <c r="U199" s="3" t="str">
        <f>IF($B199="","",IF(C199+D199&gt;0,S199/(C199+D199),0))</f>
        <v/>
      </c>
    </row>
    <row r="200" spans="1:21">
      <c r="B200" s="2"/>
      <c r="C200" s="2"/>
      <c r="D200" s="2"/>
      <c r="G200" s="2"/>
      <c r="H200" s="2"/>
      <c r="M200" s="2" t="str">
        <f>IF($B200="","",B200*E200/100)</f>
        <v/>
      </c>
      <c r="N200" s="2" t="str">
        <f>IF($B200="","",B200*F200/100)</f>
        <v/>
      </c>
      <c r="O200" s="2" t="str">
        <f>IF($B200="","",IF(MIN(MAX(I200,0),95)/100=0,0,MIN(MAX(I200,0),95)/100/(1-MIN(MAX(I200,0),95)/100)*(G200+H200)))</f>
        <v/>
      </c>
      <c r="P200" s="2" t="str">
        <f>IF($B200="","",B200*J200/100)</f>
        <v/>
      </c>
      <c r="Q200" s="2" t="str">
        <f>IF($B200="","",B200-M200-N200-G200-O200-P200-C200-D200)</f>
        <v/>
      </c>
      <c r="R200" s="2" t="str">
        <f>IF($B200="","",IF(L200="УСН доходы",B200*K200/100,IF(L200="УСН доходы минус расходы",MAX(0,Q200)*K200/100,0)))</f>
        <v/>
      </c>
      <c r="S200" s="4" t="str">
        <f>IF($B200="","",Q200-R200)</f>
        <v/>
      </c>
      <c r="T200" s="3" t="str">
        <f>IF($B200="","",IF(B200&gt;0,S200/B200,0))</f>
        <v/>
      </c>
      <c r="U200" s="3" t="str">
        <f>IF($B200="","",IF(C200+D200&gt;0,S200/(C200+D200),0))</f>
        <v/>
      </c>
    </row>
    <row r="201" spans="1:21">
      <c r="B201" s="2"/>
      <c r="C201" s="2"/>
      <c r="D201" s="2"/>
      <c r="G201" s="2"/>
      <c r="H201" s="2"/>
      <c r="M201" s="2" t="str">
        <f>IF($B201="","",B201*E201/100)</f>
        <v/>
      </c>
      <c r="N201" s="2" t="str">
        <f>IF($B201="","",B201*F201/100)</f>
        <v/>
      </c>
      <c r="O201" s="2" t="str">
        <f>IF($B201="","",IF(MIN(MAX(I201,0),95)/100=0,0,MIN(MAX(I201,0),95)/100/(1-MIN(MAX(I201,0),95)/100)*(G201+H201)))</f>
        <v/>
      </c>
      <c r="P201" s="2" t="str">
        <f>IF($B201="","",B201*J201/100)</f>
        <v/>
      </c>
      <c r="Q201" s="2" t="str">
        <f>IF($B201="","",B201-M201-N201-G201-O201-P201-C201-D201)</f>
        <v/>
      </c>
      <c r="R201" s="2" t="str">
        <f>IF($B201="","",IF(L201="УСН доходы",B201*K201/100,IF(L201="УСН доходы минус расходы",MAX(0,Q201)*K201/100,0)))</f>
        <v/>
      </c>
      <c r="S201" s="4" t="str">
        <f>IF($B201="","",Q201-R201)</f>
        <v/>
      </c>
      <c r="T201" s="3" t="str">
        <f>IF($B201="","",IF(B201&gt;0,S201/B201,0))</f>
        <v/>
      </c>
      <c r="U201" s="3" t="str">
        <f>IF($B201="","",IF(C201+D201&gt;0,S201/(C201+D201),0))</f>
        <v/>
      </c>
    </row>
  </sheetData>
  <dataValidations count="1">
    <dataValidation type="list" errorStyle="stop" operator="between" allowBlank="1" showDropDown="0" showInputMessage="0" showErrorMessage="1" errorTitle="Режим налога" error="Выберите режим из списка." sqref="L2:L201">
      <formula1>"УСН доходы,УСН доходы минус расходы,Без налога"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0" customWidth="true" style="0"/>
  </cols>
  <sheetData>
    <row r="1" spans="1:1">
      <c r="A1" s="1" t="s">
        <v>26</v>
      </c>
    </row>
    <row r="3" spans="1:1">
      <c r="A3" t="s">
        <v>27</v>
      </c>
    </row>
    <row r="4" spans="1:1">
      <c r="A4" t="s">
        <v>28</v>
      </c>
    </row>
    <row r="5" spans="1:1">
      <c r="A5" t="s">
        <v>29</v>
      </c>
    </row>
    <row r="6" spans="1:1">
      <c r="A6" t="s">
        <v>30</v>
      </c>
    </row>
    <row r="7" spans="1:1">
      <c r="A7" t="s">
        <v>31</v>
      </c>
    </row>
    <row r="8" spans="1:1">
      <c r="A8" t="s">
        <v>32</v>
      </c>
    </row>
    <row r="9" spans="1:1">
      <c r="A9" t="s">
        <v>33</v>
      </c>
    </row>
    <row r="10" spans="1:1">
      <c r="A10" t="s">
        <v>34</v>
      </c>
    </row>
    <row r="11" spans="1:1">
      <c r="A11" t="s">
        <v>35</v>
      </c>
    </row>
    <row r="13" spans="1:1">
      <c r="A13" t="s">
        <v>36</v>
      </c>
    </row>
    <row r="14" spans="1:1">
      <c r="A1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Как пользоваться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2026-10-16T23:38:08+03:00</dcterms:created>
  <dcterms:modified xsi:type="dcterms:W3CDTF">2026-10-16T23:38:08+03:00</dcterms:modified>
  <dc:title>Untitled Spreadsheet</dc:title>
  <dc:description/>
  <dc:subject/>
  <cp:keywords/>
  <cp:category/>
</cp:coreProperties>
</file>